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5" yWindow="-15" windowWidth="19440" windowHeight="7755" tabRatio="884"/>
  </bookViews>
  <sheets>
    <sheet name="Index" sheetId="10" r:id="rId1"/>
    <sheet name="Balance Sheets" sheetId="2" r:id="rId2"/>
    <sheet name="Asset allocation" sheetId="15" r:id="rId3"/>
    <sheet name="Allianz Group" sheetId="8" r:id="rId4"/>
    <sheet name="Property-Casualty" sheetId="3" r:id="rId5"/>
    <sheet name="PC by region" sheetId="20" r:id="rId6"/>
    <sheet name="PC by region - YTD" sheetId="23" r:id="rId7"/>
    <sheet name="Life Health" sheetId="4" r:id="rId8"/>
    <sheet name="LH details" sheetId="21" r:id="rId9"/>
    <sheet name="LH details - YTD" sheetId="24" r:id="rId10"/>
    <sheet name="LH by region" sheetId="22" r:id="rId11"/>
    <sheet name="LH by region - YTD" sheetId="25" r:id="rId12"/>
    <sheet name="Asset Management" sheetId="5" r:id="rId13"/>
    <sheet name="Corporate and Other" sheetId="7" r:id="rId14"/>
    <sheet name="Consolidation" sheetId="9" r:id="rId15"/>
  </sheets>
  <externalReferences>
    <externalReference r:id="rId16"/>
    <externalReference r:id="rId17"/>
    <externalReference r:id="rId18"/>
    <externalReference r:id="rId19"/>
    <externalReference r:id="rId20"/>
    <externalReference r:id="rId21"/>
  </externalReferences>
  <definedNames>
    <definedName name="_DAT1" localSheetId="10">#REF!</definedName>
    <definedName name="_DAT1" localSheetId="11">#REF!</definedName>
    <definedName name="_DAT1" localSheetId="8">#REF!</definedName>
    <definedName name="_DAT1" localSheetId="9">#REF!</definedName>
    <definedName name="_DAT1" localSheetId="5">#REF!</definedName>
    <definedName name="_DAT1" localSheetId="6">#REF!</definedName>
    <definedName name="_DAT1">#REF!</definedName>
    <definedName name="_DAT10" localSheetId="10">#REF!</definedName>
    <definedName name="_DAT10" localSheetId="11">#REF!</definedName>
    <definedName name="_DAT10" localSheetId="8">#REF!</definedName>
    <definedName name="_DAT10" localSheetId="9">#REF!</definedName>
    <definedName name="_DAT10" localSheetId="5">#REF!</definedName>
    <definedName name="_DAT10" localSheetId="6">#REF!</definedName>
    <definedName name="_DAT10">#REF!</definedName>
    <definedName name="_DAT11" localSheetId="10">#REF!</definedName>
    <definedName name="_DAT11" localSheetId="11">#REF!</definedName>
    <definedName name="_DAT11" localSheetId="8">#REF!</definedName>
    <definedName name="_DAT11" localSheetId="9">#REF!</definedName>
    <definedName name="_DAT11" localSheetId="5">#REF!</definedName>
    <definedName name="_DAT11" localSheetId="6">#REF!</definedName>
    <definedName name="_DAT11">#REF!</definedName>
    <definedName name="_DAT12" localSheetId="10">#REF!</definedName>
    <definedName name="_DAT12" localSheetId="11">#REF!</definedName>
    <definedName name="_DAT12" localSheetId="8">#REF!</definedName>
    <definedName name="_DAT12" localSheetId="9">#REF!</definedName>
    <definedName name="_DAT12" localSheetId="5">#REF!</definedName>
    <definedName name="_DAT12" localSheetId="6">#REF!</definedName>
    <definedName name="_DAT12">#REF!</definedName>
    <definedName name="_DAT13" localSheetId="10">#REF!</definedName>
    <definedName name="_DAT13" localSheetId="11">#REF!</definedName>
    <definedName name="_DAT13" localSheetId="8">#REF!</definedName>
    <definedName name="_DAT13" localSheetId="9">#REF!</definedName>
    <definedName name="_DAT13" localSheetId="5">#REF!</definedName>
    <definedName name="_DAT13" localSheetId="6">#REF!</definedName>
    <definedName name="_DAT13">#REF!</definedName>
    <definedName name="_DAT14" localSheetId="10">#REF!</definedName>
    <definedName name="_DAT14" localSheetId="11">#REF!</definedName>
    <definedName name="_DAT14" localSheetId="8">#REF!</definedName>
    <definedName name="_DAT14" localSheetId="9">#REF!</definedName>
    <definedName name="_DAT14" localSheetId="5">#REF!</definedName>
    <definedName name="_DAT14" localSheetId="6">#REF!</definedName>
    <definedName name="_DAT14">#REF!</definedName>
    <definedName name="_DAT15" localSheetId="10">#REF!</definedName>
    <definedName name="_DAT15" localSheetId="11">#REF!</definedName>
    <definedName name="_DAT15" localSheetId="8">#REF!</definedName>
    <definedName name="_DAT15" localSheetId="9">#REF!</definedName>
    <definedName name="_DAT15" localSheetId="5">#REF!</definedName>
    <definedName name="_DAT15" localSheetId="6">#REF!</definedName>
    <definedName name="_DAT15">#REF!</definedName>
    <definedName name="_DAT16" localSheetId="10">#REF!</definedName>
    <definedName name="_DAT16" localSheetId="11">#REF!</definedName>
    <definedName name="_DAT16" localSheetId="8">#REF!</definedName>
    <definedName name="_DAT16" localSheetId="9">#REF!</definedName>
    <definedName name="_DAT16" localSheetId="5">#REF!</definedName>
    <definedName name="_DAT16" localSheetId="6">#REF!</definedName>
    <definedName name="_DAT16">#REF!</definedName>
    <definedName name="_DAT2" localSheetId="10">#REF!</definedName>
    <definedName name="_DAT2" localSheetId="11">#REF!</definedName>
    <definedName name="_DAT2" localSheetId="8">#REF!</definedName>
    <definedName name="_DAT2" localSheetId="9">#REF!</definedName>
    <definedName name="_DAT2" localSheetId="5">#REF!</definedName>
    <definedName name="_DAT2" localSheetId="6">#REF!</definedName>
    <definedName name="_DAT2">#REF!</definedName>
    <definedName name="_DAT3" localSheetId="10">#REF!</definedName>
    <definedName name="_DAT3" localSheetId="11">#REF!</definedName>
    <definedName name="_DAT3" localSheetId="8">#REF!</definedName>
    <definedName name="_DAT3" localSheetId="9">#REF!</definedName>
    <definedName name="_DAT3" localSheetId="5">#REF!</definedName>
    <definedName name="_DAT3" localSheetId="6">#REF!</definedName>
    <definedName name="_DAT3">#REF!</definedName>
    <definedName name="_DAT4" localSheetId="10">#REF!</definedName>
    <definedName name="_DAT4" localSheetId="11">#REF!</definedName>
    <definedName name="_DAT4" localSheetId="8">#REF!</definedName>
    <definedName name="_DAT4" localSheetId="9">#REF!</definedName>
    <definedName name="_DAT4" localSheetId="5">#REF!</definedName>
    <definedName name="_DAT4" localSheetId="6">#REF!</definedName>
    <definedName name="_DAT4">#REF!</definedName>
    <definedName name="_DAT5" localSheetId="10">#REF!</definedName>
    <definedName name="_DAT5" localSheetId="11">#REF!</definedName>
    <definedName name="_DAT5" localSheetId="8">#REF!</definedName>
    <definedName name="_DAT5" localSheetId="9">#REF!</definedName>
    <definedName name="_DAT5" localSheetId="5">#REF!</definedName>
    <definedName name="_DAT5" localSheetId="6">#REF!</definedName>
    <definedName name="_DAT5">#REF!</definedName>
    <definedName name="_DAT6" localSheetId="10">#REF!</definedName>
    <definedName name="_DAT6" localSheetId="11">#REF!</definedName>
    <definedName name="_DAT6" localSheetId="8">#REF!</definedName>
    <definedName name="_DAT6" localSheetId="9">#REF!</definedName>
    <definedName name="_DAT6" localSheetId="5">#REF!</definedName>
    <definedName name="_DAT6" localSheetId="6">#REF!</definedName>
    <definedName name="_DAT6">#REF!</definedName>
    <definedName name="_DAT7" localSheetId="10">#REF!</definedName>
    <definedName name="_DAT7" localSheetId="11">#REF!</definedName>
    <definedName name="_DAT7" localSheetId="8">#REF!</definedName>
    <definedName name="_DAT7" localSheetId="9">#REF!</definedName>
    <definedName name="_DAT7" localSheetId="5">#REF!</definedName>
    <definedName name="_DAT7" localSheetId="6">#REF!</definedName>
    <definedName name="_DAT7">#REF!</definedName>
    <definedName name="_DAT8" localSheetId="10">#REF!</definedName>
    <definedName name="_DAT8" localSheetId="11">#REF!</definedName>
    <definedName name="_DAT8" localSheetId="8">#REF!</definedName>
    <definedName name="_DAT8" localSheetId="9">#REF!</definedName>
    <definedName name="_DAT8" localSheetId="5">#REF!</definedName>
    <definedName name="_DAT8" localSheetId="6">#REF!</definedName>
    <definedName name="_DAT8">#REF!</definedName>
    <definedName name="_DAT9" localSheetId="10">#REF!</definedName>
    <definedName name="_DAT9" localSheetId="11">#REF!</definedName>
    <definedName name="_DAT9" localSheetId="8">#REF!</definedName>
    <definedName name="_DAT9" localSheetId="9">#REF!</definedName>
    <definedName name="_DAT9" localSheetId="5">#REF!</definedName>
    <definedName name="_DAT9" localSheetId="6">#REF!</definedName>
    <definedName name="_DAT9">#REF!</definedName>
    <definedName name="AtEquity" localSheetId="10">[1]AusgabeMonat!#REF!</definedName>
    <definedName name="AtEquity" localSheetId="11">[1]AusgabeMonat!#REF!</definedName>
    <definedName name="AtEquity" localSheetId="8">[1]AusgabeMonat!#REF!</definedName>
    <definedName name="AtEquity" localSheetId="9">[1]AusgabeMonat!#REF!</definedName>
    <definedName name="AtEquity" localSheetId="5">[1]AusgabeMonat!#REF!</definedName>
    <definedName name="AtEquity" localSheetId="6">[1]AusgabeMonat!#REF!</definedName>
    <definedName name="AtEquity">[1]AusgabeMonat!#REF!</definedName>
    <definedName name="BILGEW">[2]G_GuV!$J$95</definedName>
    <definedName name="Code">[3]COMPNAMEn!$A$2:$B$2346</definedName>
    <definedName name="DATA1" localSheetId="10">#REF!</definedName>
    <definedName name="DATA1" localSheetId="11">#REF!</definedName>
    <definedName name="DATA1" localSheetId="8">#REF!</definedName>
    <definedName name="DATA1" localSheetId="9">#REF!</definedName>
    <definedName name="DATA1" localSheetId="5">#REF!</definedName>
    <definedName name="DATA1" localSheetId="6">#REF!</definedName>
    <definedName name="DATA1">#REF!</definedName>
    <definedName name="DATA10" localSheetId="10">#REF!</definedName>
    <definedName name="DATA10" localSheetId="11">#REF!</definedName>
    <definedName name="DATA10" localSheetId="8">#REF!</definedName>
    <definedName name="DATA10" localSheetId="9">#REF!</definedName>
    <definedName name="DATA10" localSheetId="5">#REF!</definedName>
    <definedName name="DATA10" localSheetId="6">#REF!</definedName>
    <definedName name="DATA10">#REF!</definedName>
    <definedName name="DATA11" localSheetId="10">#REF!</definedName>
    <definedName name="DATA11" localSheetId="11">#REF!</definedName>
    <definedName name="DATA11" localSheetId="8">#REF!</definedName>
    <definedName name="DATA11" localSheetId="9">#REF!</definedName>
    <definedName name="DATA11" localSheetId="5">#REF!</definedName>
    <definedName name="DATA11" localSheetId="6">#REF!</definedName>
    <definedName name="DATA11">#REF!</definedName>
    <definedName name="DATA12" localSheetId="10">#REF!</definedName>
    <definedName name="DATA12" localSheetId="11">#REF!</definedName>
    <definedName name="DATA12" localSheetId="8">#REF!</definedName>
    <definedName name="DATA12" localSheetId="9">#REF!</definedName>
    <definedName name="DATA12" localSheetId="5">#REF!</definedName>
    <definedName name="DATA12" localSheetId="6">#REF!</definedName>
    <definedName name="DATA12">#REF!</definedName>
    <definedName name="DATA14" localSheetId="10">#REF!</definedName>
    <definedName name="DATA14" localSheetId="11">#REF!</definedName>
    <definedName name="DATA14" localSheetId="8">#REF!</definedName>
    <definedName name="DATA14" localSheetId="9">#REF!</definedName>
    <definedName name="DATA14" localSheetId="5">#REF!</definedName>
    <definedName name="DATA14" localSheetId="6">#REF!</definedName>
    <definedName name="DATA14">#REF!</definedName>
    <definedName name="DATA2" localSheetId="10">#REF!</definedName>
    <definedName name="DATA2" localSheetId="11">#REF!</definedName>
    <definedName name="DATA2" localSheetId="8">#REF!</definedName>
    <definedName name="DATA2" localSheetId="9">#REF!</definedName>
    <definedName name="DATA2" localSheetId="5">#REF!</definedName>
    <definedName name="DATA2" localSheetId="6">#REF!</definedName>
    <definedName name="DATA2">#REF!</definedName>
    <definedName name="DATA3" localSheetId="10">'[4]Total Records'!#REF!</definedName>
    <definedName name="DATA3" localSheetId="11">'[4]Total Records'!#REF!</definedName>
    <definedName name="DATA3" localSheetId="8">'[4]Total Records'!#REF!</definedName>
    <definedName name="DATA3" localSheetId="9">'[4]Total Records'!#REF!</definedName>
    <definedName name="DATA3" localSheetId="5">'[4]Total Records'!#REF!</definedName>
    <definedName name="DATA3" localSheetId="6">'[4]Total Records'!#REF!</definedName>
    <definedName name="DATA3">'[4]Total Records'!#REF!</definedName>
    <definedName name="DATA4" localSheetId="10">#REF!</definedName>
    <definedName name="DATA4" localSheetId="11">#REF!</definedName>
    <definedName name="DATA4" localSheetId="8">#REF!</definedName>
    <definedName name="DATA4" localSheetId="9">#REF!</definedName>
    <definedName name="DATA4" localSheetId="5">#REF!</definedName>
    <definedName name="DATA4" localSheetId="6">#REF!</definedName>
    <definedName name="DATA4">#REF!</definedName>
    <definedName name="DATA5" localSheetId="10">#REF!</definedName>
    <definedName name="DATA5" localSheetId="11">#REF!</definedName>
    <definedName name="DATA5" localSheetId="8">#REF!</definedName>
    <definedName name="DATA5" localSheetId="9">#REF!</definedName>
    <definedName name="DATA5" localSheetId="5">#REF!</definedName>
    <definedName name="DATA5" localSheetId="6">#REF!</definedName>
    <definedName name="DATA5">#REF!</definedName>
    <definedName name="DATA6" localSheetId="10">#REF!</definedName>
    <definedName name="DATA6" localSheetId="11">#REF!</definedName>
    <definedName name="DATA6" localSheetId="8">#REF!</definedName>
    <definedName name="DATA6" localSheetId="9">#REF!</definedName>
    <definedName name="DATA6" localSheetId="5">#REF!</definedName>
    <definedName name="DATA6" localSheetId="6">#REF!</definedName>
    <definedName name="DATA6">#REF!</definedName>
    <definedName name="DATA7" localSheetId="10">#REF!</definedName>
    <definedName name="DATA7" localSheetId="11">#REF!</definedName>
    <definedName name="DATA7" localSheetId="8">#REF!</definedName>
    <definedName name="DATA7" localSheetId="9">#REF!</definedName>
    <definedName name="DATA7" localSheetId="5">#REF!</definedName>
    <definedName name="DATA7" localSheetId="6">#REF!</definedName>
    <definedName name="DATA7">#REF!</definedName>
    <definedName name="DATA8" localSheetId="10">#REF!</definedName>
    <definedName name="DATA8" localSheetId="11">#REF!</definedName>
    <definedName name="DATA8" localSheetId="8">#REF!</definedName>
    <definedName name="DATA8" localSheetId="9">#REF!</definedName>
    <definedName name="DATA8" localSheetId="5">#REF!</definedName>
    <definedName name="DATA8" localSheetId="6">#REF!</definedName>
    <definedName name="DATA8">#REF!</definedName>
    <definedName name="DATA9" localSheetId="10">#REF!</definedName>
    <definedName name="DATA9" localSheetId="11">#REF!</definedName>
    <definedName name="DATA9" localSheetId="8">#REF!</definedName>
    <definedName name="DATA9" localSheetId="9">#REF!</definedName>
    <definedName name="DATA9" localSheetId="5">#REF!</definedName>
    <definedName name="DATA9" localSheetId="6">#REF!</definedName>
    <definedName name="DATA9">#REF!</definedName>
    <definedName name="Dataarea" localSheetId="10">#REF!</definedName>
    <definedName name="Dataarea" localSheetId="11">#REF!</definedName>
    <definedName name="Dataarea" localSheetId="8">#REF!</definedName>
    <definedName name="Dataarea" localSheetId="9">#REF!</definedName>
    <definedName name="Dataarea" localSheetId="5">#REF!</definedName>
    <definedName name="Dataarea" localSheetId="6">#REF!</definedName>
    <definedName name="Dataarea">#REF!</definedName>
    <definedName name="EngTab" localSheetId="2">#REF!,#REF!,#REF!,#REF!,#REF!,#REF!,#REF!,#REF!,#REF!,#REF!,#REF!,#REF!,#REF!,#REF!</definedName>
    <definedName name="EngTab" localSheetId="0">[5]Template!#REF!,[5]Template!#REF!,[5]Template!#REF!,[5]Template!$B$11,[5]Template!$E$11,[5]Template!$O$11,[5]Template!$B$13:$B$61,[5]Template!$E$13,[5]Template!#REF!,[5]Template!$D$11,[5]Template!$D$13:$E$61,[5]Template!$N$13:$O$60,[5]Template!$N$11,[5]Template!#REF!</definedName>
    <definedName name="EngTab" localSheetId="10">#REF!,#REF!,#REF!,#REF!,#REF!,#REF!,#REF!,#REF!,#REF!,#REF!,#REF!,#REF!,#REF!,#REF!</definedName>
    <definedName name="EngTab" localSheetId="11">#REF!,#REF!,#REF!,#REF!,#REF!,#REF!,#REF!,#REF!,#REF!,#REF!,#REF!,#REF!,#REF!,#REF!</definedName>
    <definedName name="EngTab" localSheetId="8">#REF!,#REF!,#REF!,#REF!,#REF!,#REF!,#REF!,#REF!,#REF!,#REF!,#REF!,#REF!,#REF!,#REF!</definedName>
    <definedName name="EngTab" localSheetId="9">#REF!,#REF!,#REF!,#REF!,#REF!,#REF!,#REF!,#REF!,#REF!,#REF!,#REF!,#REF!,#REF!,#REF!</definedName>
    <definedName name="EngTab" localSheetId="5">#REF!,#REF!,#REF!,#REF!,#REF!,#REF!,#REF!,#REF!,#REF!,#REF!,#REF!,#REF!,#REF!,#REF!</definedName>
    <definedName name="EngTab" localSheetId="6">#REF!,#REF!,#REF!,#REF!,#REF!,#REF!,#REF!,#REF!,#REF!,#REF!,#REF!,#REF!,#REF!,#REF!</definedName>
    <definedName name="EngTab">#REF!,#REF!,#REF!,#REF!,#REF!,#REF!,#REF!,#REF!,#REF!,#REF!,#REF!,#REF!,#REF!,#REF!</definedName>
    <definedName name="Funds" localSheetId="10">[1]AusgabeMonat!#REF!</definedName>
    <definedName name="Funds" localSheetId="11">[1]AusgabeMonat!#REF!</definedName>
    <definedName name="Funds" localSheetId="8">[1]AusgabeMonat!#REF!</definedName>
    <definedName name="Funds" localSheetId="9">[1]AusgabeMonat!#REF!</definedName>
    <definedName name="Funds" localSheetId="5">[1]AusgabeMonat!#REF!</definedName>
    <definedName name="Funds" localSheetId="6">[1]AusgabeMonat!#REF!</definedName>
    <definedName name="Funds">[1]AusgabeMonat!#REF!</definedName>
    <definedName name="GJE">[2]Parameter!$D$6</definedName>
    <definedName name="Monat__Ende_Quartal" localSheetId="10">[6]Comment!#REF!</definedName>
    <definedName name="Monat__Ende_Quartal" localSheetId="11">[6]Comment!#REF!</definedName>
    <definedName name="Monat__Ende_Quartal" localSheetId="8">[6]Comment!#REF!</definedName>
    <definedName name="Monat__Ende_Quartal" localSheetId="9">[6]Comment!#REF!</definedName>
    <definedName name="Monat__Ende_Quartal" localSheetId="5">[6]Comment!#REF!</definedName>
    <definedName name="Monat__Ende_Quartal" localSheetId="6">[6]Comment!#REF!</definedName>
    <definedName name="Monat__Ende_Quartal">[6]Comment!#REF!</definedName>
    <definedName name="Print_Area" localSheetId="3">'Allianz Group'!$A$1:$X$47</definedName>
    <definedName name="Print_Area" localSheetId="2">'Asset allocation'!$A$1:$Y$28</definedName>
    <definedName name="Print_Area" localSheetId="1">'Balance Sheets'!$A$1:$DF$38</definedName>
    <definedName name="Print_Area" localSheetId="14">Consolidation!$A$1:$X$44</definedName>
    <definedName name="Print_Area" localSheetId="13">'Corporate and Other'!$A$1:$X$36</definedName>
    <definedName name="Print_Area" localSheetId="0">Index!$A$1:$D$20</definedName>
    <definedName name="Print_Area" localSheetId="10">'LH by region'!$A$1:$S$49</definedName>
    <definedName name="Print_Area" localSheetId="11">'LH by region - YTD'!$A$1:$S$49</definedName>
    <definedName name="Print_Area" localSheetId="8">'LH details'!$A$1:$W$40</definedName>
    <definedName name="Print_Area" localSheetId="9">'LH details - YTD'!$A$1:$W$40</definedName>
    <definedName name="Print_Area" localSheetId="7">'Life Health'!$A$1:$Y$50</definedName>
    <definedName name="Print_Area" localSheetId="5">'PC by region'!$A$1:$AA$54</definedName>
    <definedName name="Print_Area" localSheetId="6">'PC by region - YTD'!$A$1:$AA$54</definedName>
    <definedName name="Print_Area" localSheetId="4">'Property-Casualty'!$A$1:$X$42</definedName>
    <definedName name="Print_Titles" localSheetId="1">'Balance Sheets'!$A:$B,'Balance Sheets'!$1:$5</definedName>
    <definedName name="Prozentarea" localSheetId="10">#REF!</definedName>
    <definedName name="Prozentarea" localSheetId="11">#REF!</definedName>
    <definedName name="Prozentarea" localSheetId="8">#REF!</definedName>
    <definedName name="Prozentarea" localSheetId="9">#REF!</definedName>
    <definedName name="Prozentarea" localSheetId="5">#REF!</definedName>
    <definedName name="Prozentarea" localSheetId="6">#REF!</definedName>
    <definedName name="Prozentarea">#REF!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0" hidden="1">Main.SAPF4Help()</definedName>
    <definedName name="SAPFuncF4Help" localSheetId="11" hidden="1">Main.SAPF4Help()</definedName>
    <definedName name="SAPFuncF4Help" localSheetId="8" hidden="1">Main.SAPF4Help()</definedName>
    <definedName name="SAPFuncF4Help" localSheetId="9" hidden="1">Main.SAPF4Help()</definedName>
    <definedName name="SAPFuncF4Help" localSheetId="5" hidden="1">Main.SAPF4Help()</definedName>
    <definedName name="SAPFuncF4Help" localSheetId="6" hidden="1">Main.SAPF4Help()</definedName>
    <definedName name="SAPFuncF4Help" hidden="1">Main.SAPF4Help()</definedName>
    <definedName name="Tablearea" localSheetId="10">#REF!</definedName>
    <definedName name="Tablearea" localSheetId="11">#REF!</definedName>
    <definedName name="Tablearea" localSheetId="8">#REF!</definedName>
    <definedName name="Tablearea" localSheetId="9">#REF!</definedName>
    <definedName name="Tablearea" localSheetId="5">#REF!</definedName>
    <definedName name="Tablearea" localSheetId="6">#REF!</definedName>
    <definedName name="Tablearea">#REF!</definedName>
    <definedName name="Tag__Ende_Quartal" localSheetId="10">[6]Comment!#REF!</definedName>
    <definedName name="Tag__Ende_Quartal" localSheetId="11">[6]Comment!#REF!</definedName>
    <definedName name="Tag__Ende_Quartal" localSheetId="8">[6]Comment!#REF!</definedName>
    <definedName name="Tag__Ende_Quartal" localSheetId="9">[6]Comment!#REF!</definedName>
    <definedName name="Tag__Ende_Quartal" localSheetId="5">[6]Comment!#REF!</definedName>
    <definedName name="Tag__Ende_Quartal" localSheetId="6">[6]Comment!#REF!</definedName>
    <definedName name="Tag__Ende_Quartal">[6]Comment!#REF!</definedName>
    <definedName name="TEST0" localSheetId="10">#REF!</definedName>
    <definedName name="TEST0" localSheetId="11">#REF!</definedName>
    <definedName name="TEST0" localSheetId="8">#REF!</definedName>
    <definedName name="TEST0" localSheetId="9">#REF!</definedName>
    <definedName name="TEST0" localSheetId="5">#REF!</definedName>
    <definedName name="TEST0" localSheetId="6">#REF!</definedName>
    <definedName name="TEST0">#REF!</definedName>
    <definedName name="TESTHKEY" localSheetId="10">#REF!</definedName>
    <definedName name="TESTHKEY" localSheetId="11">#REF!</definedName>
    <definedName name="TESTHKEY" localSheetId="8">#REF!</definedName>
    <definedName name="TESTHKEY" localSheetId="9">#REF!</definedName>
    <definedName name="TESTHKEY" localSheetId="5">#REF!</definedName>
    <definedName name="TESTHKEY" localSheetId="6">#REF!</definedName>
    <definedName name="TESTHKEY">#REF!</definedName>
    <definedName name="TESTKEYS" localSheetId="10">#REF!</definedName>
    <definedName name="TESTKEYS" localSheetId="11">#REF!</definedName>
    <definedName name="TESTKEYS" localSheetId="8">#REF!</definedName>
    <definedName name="TESTKEYS" localSheetId="9">#REF!</definedName>
    <definedName name="TESTKEYS" localSheetId="5">#REF!</definedName>
    <definedName name="TESTKEYS" localSheetId="6">#REF!</definedName>
    <definedName name="TESTKEYS">#REF!</definedName>
    <definedName name="TESTVKEY" localSheetId="10">#REF!</definedName>
    <definedName name="TESTVKEY" localSheetId="11">#REF!</definedName>
    <definedName name="TESTVKEY" localSheetId="8">#REF!</definedName>
    <definedName name="TESTVKEY" localSheetId="9">#REF!</definedName>
    <definedName name="TESTVKEY" localSheetId="5">#REF!</definedName>
    <definedName name="TESTVKEY" localSheetId="6">#REF!</definedName>
    <definedName name="TESTVKEY">#REF!</definedName>
    <definedName name="Tranchen" localSheetId="10">[1]AusgabeMonat!#REF!</definedName>
    <definedName name="Tranchen" localSheetId="11">[1]AusgabeMonat!#REF!</definedName>
    <definedName name="Tranchen" localSheetId="8">[1]AusgabeMonat!#REF!</definedName>
    <definedName name="Tranchen" localSheetId="9">[1]AusgabeMonat!#REF!</definedName>
    <definedName name="Tranchen" localSheetId="5">[1]AusgabeMonat!#REF!</definedName>
    <definedName name="Tranchen" localSheetId="6">[1]AusgabeMonat!#REF!</definedName>
    <definedName name="Tranchen">[1]AusgabeMonat!#REF!</definedName>
    <definedName name="VJE">[2]Parameter!$E$6</definedName>
    <definedName name="WORKBOOK_SAPBEXq0001">"DP_4"</definedName>
  </definedNames>
  <calcPr calcId="145621"/>
</workbook>
</file>

<file path=xl/calcChain.xml><?xml version="1.0" encoding="utf-8"?>
<calcChain xmlns="http://schemas.openxmlformats.org/spreadsheetml/2006/main">
  <c r="E27" i="24" l="1"/>
  <c r="C27" i="24"/>
  <c r="W33" i="5" l="1"/>
  <c r="W32" i="5"/>
  <c r="W31" i="5"/>
  <c r="W30" i="5"/>
  <c r="W29" i="5"/>
  <c r="W5" i="21"/>
  <c r="U5" i="21"/>
  <c r="S5" i="21"/>
  <c r="Q5" i="21"/>
  <c r="O5" i="21"/>
  <c r="M5" i="21"/>
  <c r="K5" i="21"/>
  <c r="I5" i="21"/>
  <c r="E5" i="21"/>
  <c r="C5" i="21"/>
  <c r="W47" i="4"/>
  <c r="W46" i="4"/>
  <c r="W45" i="4"/>
  <c r="W44" i="4"/>
  <c r="W43" i="4"/>
  <c r="W39" i="3"/>
  <c r="W4" i="3"/>
  <c r="DE33" i="2"/>
  <c r="DE32" i="2"/>
  <c r="DE31" i="2"/>
  <c r="DE30" i="2"/>
  <c r="DE29" i="2"/>
  <c r="DE28" i="2"/>
  <c r="DE27" i="2"/>
  <c r="DE26" i="2"/>
  <c r="DE25" i="2"/>
  <c r="DE24" i="2"/>
  <c r="DE23" i="2"/>
  <c r="DE16" i="2"/>
  <c r="DE15" i="2"/>
  <c r="DE14" i="2"/>
  <c r="DE13" i="2"/>
  <c r="DE12" i="2"/>
  <c r="DE11" i="2"/>
  <c r="DE10" i="2"/>
  <c r="DE9" i="2"/>
  <c r="DE8" i="2"/>
  <c r="DE7" i="2"/>
  <c r="DE6" i="2"/>
  <c r="CM33" i="2"/>
  <c r="CM32" i="2"/>
  <c r="CM31" i="2"/>
  <c r="CM30" i="2"/>
  <c r="CM29" i="2"/>
  <c r="CM28" i="2"/>
  <c r="CM27" i="2"/>
  <c r="CM26" i="2"/>
  <c r="CM25" i="2"/>
  <c r="CM24" i="2"/>
  <c r="CM23" i="2"/>
  <c r="CM16" i="2"/>
  <c r="CM15" i="2"/>
  <c r="CM14" i="2"/>
  <c r="CM13" i="2"/>
  <c r="CM12" i="2"/>
  <c r="CM11" i="2"/>
  <c r="CM10" i="2"/>
  <c r="CM9" i="2"/>
  <c r="CM8" i="2"/>
  <c r="CM7" i="2"/>
  <c r="CM6" i="2"/>
  <c r="BU33" i="2"/>
  <c r="BU32" i="2"/>
  <c r="BU31" i="2"/>
  <c r="BU30" i="2"/>
  <c r="BU29" i="2"/>
  <c r="BU28" i="2"/>
  <c r="BU27" i="2"/>
  <c r="BU26" i="2"/>
  <c r="BU25" i="2"/>
  <c r="BU24" i="2"/>
  <c r="BU23" i="2"/>
  <c r="BU16" i="2"/>
  <c r="BU15" i="2"/>
  <c r="BU14" i="2"/>
  <c r="BU13" i="2"/>
  <c r="BU12" i="2"/>
  <c r="BU11" i="2"/>
  <c r="BU10" i="2"/>
  <c r="BU9" i="2"/>
  <c r="BU8" i="2"/>
  <c r="BU7" i="2"/>
  <c r="BU6" i="2"/>
  <c r="BC33" i="2"/>
  <c r="BC32" i="2"/>
  <c r="BC31" i="2"/>
  <c r="BC30" i="2"/>
  <c r="BC29" i="2"/>
  <c r="BC28" i="2"/>
  <c r="BC27" i="2"/>
  <c r="BC26" i="2"/>
  <c r="BC25" i="2"/>
  <c r="BC24" i="2"/>
  <c r="BC23" i="2"/>
  <c r="BC16" i="2"/>
  <c r="BC15" i="2"/>
  <c r="BC14" i="2"/>
  <c r="BC13" i="2"/>
  <c r="BC12" i="2"/>
  <c r="BC11" i="2"/>
  <c r="BC10" i="2"/>
  <c r="BC9" i="2"/>
  <c r="BC8" i="2"/>
  <c r="BC7" i="2"/>
  <c r="BC6" i="2"/>
  <c r="AK33" i="2"/>
  <c r="AK32" i="2"/>
  <c r="AK31" i="2"/>
  <c r="AK30" i="2"/>
  <c r="AK29" i="2"/>
  <c r="AK28" i="2"/>
  <c r="AK27" i="2"/>
  <c r="AK26" i="2"/>
  <c r="AK25" i="2"/>
  <c r="AK24" i="2"/>
  <c r="AK23" i="2"/>
  <c r="AK16" i="2"/>
  <c r="AK15" i="2"/>
  <c r="AK14" i="2"/>
  <c r="AK13" i="2"/>
  <c r="AK12" i="2"/>
  <c r="AK11" i="2"/>
  <c r="AK10" i="2"/>
  <c r="AK9" i="2"/>
  <c r="AK8" i="2"/>
  <c r="AK7" i="2"/>
  <c r="AK6" i="2"/>
  <c r="S37" i="2"/>
  <c r="S36" i="2"/>
  <c r="S33" i="2"/>
  <c r="S32" i="2"/>
  <c r="S31" i="2"/>
  <c r="S30" i="2"/>
  <c r="S29" i="2"/>
  <c r="S28" i="2"/>
  <c r="S27" i="2"/>
  <c r="S26" i="2"/>
  <c r="S25" i="2"/>
  <c r="S24" i="2"/>
  <c r="S23" i="2"/>
  <c r="S16" i="2"/>
  <c r="S15" i="2"/>
  <c r="S14" i="2"/>
  <c r="S13" i="2"/>
  <c r="S12" i="2"/>
  <c r="S11" i="2"/>
  <c r="S10" i="2"/>
  <c r="S9" i="2"/>
  <c r="S8" i="2"/>
  <c r="S7" i="2"/>
  <c r="S6" i="2"/>
  <c r="AO17" i="2" l="1"/>
  <c r="BS34" i="2" l="1"/>
  <c r="BQ34" i="2"/>
  <c r="BS17" i="2"/>
  <c r="BQ17" i="2"/>
  <c r="O17" i="2" l="1"/>
  <c r="BO17" i="2"/>
  <c r="CO17" i="2" l="1"/>
  <c r="CI17" i="2"/>
  <c r="BI17" i="2"/>
  <c r="AI17" i="2"/>
  <c r="I17" i="2"/>
  <c r="U34" i="4" l="1"/>
  <c r="U26" i="4"/>
  <c r="K34" i="4" l="1"/>
  <c r="W34" i="4" s="1"/>
  <c r="K26" i="4"/>
  <c r="W26" i="4" s="1"/>
  <c r="E27" i="21"/>
  <c r="C27" i="21"/>
  <c r="Q14" i="8" l="1"/>
  <c r="Q31" i="8"/>
  <c r="Q26" i="8"/>
  <c r="Q38" i="8" l="1"/>
  <c r="Q39" i="8" s="1"/>
  <c r="Q41" i="8" l="1"/>
  <c r="U38" i="4"/>
  <c r="K20" i="4"/>
  <c r="K17" i="4"/>
  <c r="K15" i="4"/>
  <c r="K13" i="4"/>
  <c r="W4" i="9"/>
  <c r="U4" i="9"/>
  <c r="S4" i="9"/>
  <c r="Q4" i="9"/>
  <c r="O4" i="9"/>
  <c r="M4" i="9"/>
  <c r="K4" i="9"/>
  <c r="I4" i="9"/>
  <c r="G4" i="9"/>
  <c r="E4" i="9"/>
  <c r="C4" i="9"/>
  <c r="W4" i="7"/>
  <c r="U4" i="7"/>
  <c r="S4" i="7"/>
  <c r="Q4" i="7"/>
  <c r="O4" i="7"/>
  <c r="M4" i="7"/>
  <c r="K4" i="7"/>
  <c r="I4" i="7"/>
  <c r="G4" i="7"/>
  <c r="E4" i="7"/>
  <c r="C4" i="7"/>
  <c r="W4" i="5"/>
  <c r="U4" i="5"/>
  <c r="S4" i="5"/>
  <c r="Q4" i="5"/>
  <c r="O4" i="5"/>
  <c r="M4" i="5"/>
  <c r="K4" i="5"/>
  <c r="I4" i="5"/>
  <c r="G4" i="5"/>
  <c r="E4" i="5"/>
  <c r="C4" i="5"/>
  <c r="U7" i="5"/>
  <c r="S8" i="4"/>
  <c r="S10" i="4" s="1"/>
  <c r="S16" i="4" s="1"/>
  <c r="K35" i="4"/>
  <c r="K33" i="4"/>
  <c r="K30" i="4"/>
  <c r="W4" i="4"/>
  <c r="U4" i="4"/>
  <c r="S4" i="4"/>
  <c r="Q4" i="4"/>
  <c r="O4" i="4"/>
  <c r="M4" i="4"/>
  <c r="K4" i="4"/>
  <c r="I4" i="4"/>
  <c r="G4" i="4"/>
  <c r="E4" i="4"/>
  <c r="C4" i="4"/>
  <c r="U4" i="3"/>
  <c r="S4" i="3"/>
  <c r="Q4" i="3"/>
  <c r="O4" i="3"/>
  <c r="M4" i="3"/>
  <c r="K4" i="3"/>
  <c r="I4" i="3"/>
  <c r="G4" i="3"/>
  <c r="E4" i="3"/>
  <c r="C4" i="3"/>
  <c r="U33" i="3"/>
  <c r="U29" i="3"/>
  <c r="U27" i="3"/>
  <c r="M14" i="8"/>
  <c r="M35" i="2"/>
  <c r="CU34" i="2"/>
  <c r="CK34" i="2"/>
  <c r="CG34" i="2"/>
  <c r="BM34" i="2"/>
  <c r="BA34" i="2"/>
  <c r="AW34" i="2"/>
  <c r="AS34" i="2"/>
  <c r="W34" i="2"/>
  <c r="M34" i="2"/>
  <c r="M38" i="2" s="1"/>
  <c r="I34" i="2"/>
  <c r="DA17" i="2"/>
  <c r="CG17" i="2"/>
  <c r="BW17" i="2"/>
  <c r="AQ17" i="2"/>
  <c r="U17" i="2"/>
  <c r="Y17" i="2"/>
  <c r="W17" i="2"/>
  <c r="C17" i="2"/>
  <c r="DC17" i="2"/>
  <c r="BG34" i="2"/>
  <c r="E35" i="2"/>
  <c r="CO34" i="2"/>
  <c r="C34" i="2"/>
  <c r="C38" i="2" s="1"/>
  <c r="BY34" i="2"/>
  <c r="BK34" i="2"/>
  <c r="BU34" i="2" s="1"/>
  <c r="C35" i="2"/>
  <c r="O28" i="7"/>
  <c r="M18" i="7"/>
  <c r="M10" i="7"/>
  <c r="C28" i="7"/>
  <c r="M8" i="4"/>
  <c r="M10" i="4" s="1"/>
  <c r="M16" i="4" s="1"/>
  <c r="C31" i="9"/>
  <c r="M14" i="9"/>
  <c r="M26" i="9" s="1"/>
  <c r="C14" i="9"/>
  <c r="C26" i="9" s="1"/>
  <c r="M31" i="3"/>
  <c r="C31" i="3"/>
  <c r="C31" i="8"/>
  <c r="C38" i="8" s="1"/>
  <c r="BW34" i="2"/>
  <c r="AQ34" i="2"/>
  <c r="AM34" i="2"/>
  <c r="Q35" i="2"/>
  <c r="G34" i="2"/>
  <c r="G38" i="2" s="1"/>
  <c r="C8" i="3"/>
  <c r="C18" i="7"/>
  <c r="C10" i="7"/>
  <c r="C19" i="7" s="1"/>
  <c r="C29" i="7" s="1"/>
  <c r="C31" i="7" s="1"/>
  <c r="C34" i="7" s="1"/>
  <c r="C36" i="4"/>
  <c r="M31" i="8"/>
  <c r="M38" i="8" s="1"/>
  <c r="M31" i="9"/>
  <c r="M38" i="9" s="1"/>
  <c r="M8" i="3"/>
  <c r="M24" i="3"/>
  <c r="M28" i="7"/>
  <c r="C21" i="5"/>
  <c r="C24" i="3"/>
  <c r="CW34" i="2"/>
  <c r="AY34" i="2"/>
  <c r="O10" i="7"/>
  <c r="G35" i="2"/>
  <c r="BI34" i="2"/>
  <c r="CA34" i="2"/>
  <c r="CS34" i="2"/>
  <c r="AA34" i="2"/>
  <c r="CC34" i="2"/>
  <c r="K17" i="2"/>
  <c r="AU17" i="2"/>
  <c r="K34" i="2"/>
  <c r="K38" i="2" s="1"/>
  <c r="K35" i="2"/>
  <c r="AC34" i="2"/>
  <c r="CE34" i="2"/>
  <c r="BO34" i="2"/>
  <c r="O35" i="2"/>
  <c r="AG34" i="2"/>
  <c r="CI34" i="2"/>
  <c r="Q34" i="2"/>
  <c r="U25" i="7"/>
  <c r="U27" i="7"/>
  <c r="U33" i="7"/>
  <c r="U23" i="5"/>
  <c r="K12" i="5"/>
  <c r="U13" i="4"/>
  <c r="W13" i="4" s="1"/>
  <c r="U17" i="4"/>
  <c r="W17" i="4" s="1"/>
  <c r="K6" i="3"/>
  <c r="K10" i="3"/>
  <c r="K11" i="3"/>
  <c r="E24" i="3"/>
  <c r="K16" i="3"/>
  <c r="K19" i="3"/>
  <c r="K20" i="3"/>
  <c r="K22" i="3"/>
  <c r="K23" i="3"/>
  <c r="K33" i="3"/>
  <c r="S8" i="3"/>
  <c r="O8" i="3"/>
  <c r="O24" i="3"/>
  <c r="O31" i="3"/>
  <c r="E8" i="3"/>
  <c r="U6" i="3"/>
  <c r="U9" i="3"/>
  <c r="U11" i="3"/>
  <c r="U17" i="3"/>
  <c r="U19" i="3"/>
  <c r="W19" i="3" s="1"/>
  <c r="U22" i="3"/>
  <c r="W22" i="3" s="1"/>
  <c r="U28" i="3"/>
  <c r="U30" i="3"/>
  <c r="U36" i="3"/>
  <c r="I35" i="2"/>
  <c r="CU17" i="2"/>
  <c r="BA17" i="2"/>
  <c r="BK17" i="2"/>
  <c r="BU17" i="2" s="1"/>
  <c r="U9" i="4"/>
  <c r="U6" i="4"/>
  <c r="G24" i="3"/>
  <c r="U29" i="9"/>
  <c r="U37" i="9"/>
  <c r="U43" i="9"/>
  <c r="K10" i="9"/>
  <c r="K11" i="9"/>
  <c r="K19" i="9"/>
  <c r="Q10" i="7"/>
  <c r="U7" i="7"/>
  <c r="U9" i="7"/>
  <c r="Q18" i="7"/>
  <c r="U12" i="7"/>
  <c r="U14" i="7"/>
  <c r="U16" i="7"/>
  <c r="Q28" i="7"/>
  <c r="U21" i="7"/>
  <c r="U23" i="7"/>
  <c r="U20" i="7"/>
  <c r="U30" i="7"/>
  <c r="U26" i="7"/>
  <c r="U24" i="7"/>
  <c r="U22" i="7"/>
  <c r="U17" i="7"/>
  <c r="U15" i="7"/>
  <c r="U13" i="7"/>
  <c r="U11" i="7"/>
  <c r="U8" i="7"/>
  <c r="U5" i="7"/>
  <c r="O18" i="7"/>
  <c r="K22" i="7"/>
  <c r="K23" i="7"/>
  <c r="K25" i="7"/>
  <c r="K26" i="7"/>
  <c r="K27" i="7"/>
  <c r="K33" i="7"/>
  <c r="I8" i="3"/>
  <c r="K29" i="3"/>
  <c r="E31" i="3"/>
  <c r="K28" i="3"/>
  <c r="K9" i="3"/>
  <c r="K7" i="3"/>
  <c r="AW17" i="2"/>
  <c r="BM17" i="2"/>
  <c r="G17" i="2"/>
  <c r="BG17" i="2"/>
  <c r="CS17" i="2"/>
  <c r="O14" i="8"/>
  <c r="O26" i="8" s="1"/>
  <c r="S28" i="7"/>
  <c r="S18" i="7"/>
  <c r="S10" i="7"/>
  <c r="U6" i="7"/>
  <c r="K37" i="8"/>
  <c r="K30" i="8"/>
  <c r="K5" i="8"/>
  <c r="U43" i="8"/>
  <c r="K30" i="3"/>
  <c r="K18" i="3"/>
  <c r="G8" i="3"/>
  <c r="O19" i="7"/>
  <c r="O29" i="7" s="1"/>
  <c r="O31" i="7" s="1"/>
  <c r="O34" i="7" s="1"/>
  <c r="K17" i="3"/>
  <c r="Q17" i="2"/>
  <c r="S17" i="2" s="1"/>
  <c r="CK17" i="2"/>
  <c r="AY17" i="2"/>
  <c r="AE17" i="2"/>
  <c r="BY17" i="2"/>
  <c r="AG17" i="2"/>
  <c r="M17" i="2"/>
  <c r="CY17" i="2"/>
  <c r="AC17" i="2"/>
  <c r="CE17" i="2"/>
  <c r="CW17" i="2"/>
  <c r="E17" i="2"/>
  <c r="AM17" i="2"/>
  <c r="BE17" i="2"/>
  <c r="CA17" i="2"/>
  <c r="CQ17" i="2"/>
  <c r="O34" i="2"/>
  <c r="U34" i="2"/>
  <c r="AO34" i="2"/>
  <c r="AU34" i="2"/>
  <c r="CQ34" i="2"/>
  <c r="DA34" i="2"/>
  <c r="AE34" i="2"/>
  <c r="AI34" i="2"/>
  <c r="BE34" i="2"/>
  <c r="CY34" i="2"/>
  <c r="Y34" i="2"/>
  <c r="K11" i="8"/>
  <c r="K13" i="8"/>
  <c r="K15" i="8"/>
  <c r="M26" i="8"/>
  <c r="U13" i="5"/>
  <c r="E36" i="4"/>
  <c r="G31" i="3"/>
  <c r="S31" i="3"/>
  <c r="U8" i="8"/>
  <c r="U12" i="4"/>
  <c r="U18" i="4"/>
  <c r="U33" i="4"/>
  <c r="W33" i="4" s="1"/>
  <c r="O31" i="8"/>
  <c r="O38" i="8" s="1"/>
  <c r="U28" i="8"/>
  <c r="K15" i="3"/>
  <c r="U32" i="8"/>
  <c r="Q31" i="3"/>
  <c r="U13" i="3"/>
  <c r="U14" i="4"/>
  <c r="U19" i="4"/>
  <c r="U21" i="4"/>
  <c r="U23" i="4"/>
  <c r="U25" i="4"/>
  <c r="Q36" i="4"/>
  <c r="U30" i="4"/>
  <c r="W30" i="4" s="1"/>
  <c r="U20" i="5"/>
  <c r="U11" i="8"/>
  <c r="W11" i="8" s="1"/>
  <c r="K29" i="8"/>
  <c r="K6" i="8"/>
  <c r="K12" i="3"/>
  <c r="K27" i="3"/>
  <c r="K5" i="3"/>
  <c r="K13" i="3"/>
  <c r="K21" i="3"/>
  <c r="U15" i="3"/>
  <c r="W15" i="3" s="1"/>
  <c r="K36" i="3"/>
  <c r="K26" i="5"/>
  <c r="K12" i="7"/>
  <c r="K20" i="9"/>
  <c r="K12" i="9"/>
  <c r="K43" i="9"/>
  <c r="Q8" i="3"/>
  <c r="U5" i="3"/>
  <c r="U7" i="4"/>
  <c r="U11" i="4"/>
  <c r="CC17" i="2"/>
  <c r="K36" i="8"/>
  <c r="U35" i="8"/>
  <c r="U33" i="8"/>
  <c r="U29" i="8"/>
  <c r="W29" i="8" s="1"/>
  <c r="U22" i="8"/>
  <c r="U20" i="8"/>
  <c r="U18" i="8"/>
  <c r="U16" i="8"/>
  <c r="U9" i="8"/>
  <c r="U25" i="8"/>
  <c r="U23" i="3"/>
  <c r="U21" i="3"/>
  <c r="W21" i="3" s="1"/>
  <c r="U18" i="3"/>
  <c r="U16" i="3"/>
  <c r="W16" i="3" s="1"/>
  <c r="U12" i="3"/>
  <c r="U10" i="3"/>
  <c r="W10" i="3" s="1"/>
  <c r="U7" i="3"/>
  <c r="K38" i="4"/>
  <c r="U41" i="4"/>
  <c r="U35" i="4"/>
  <c r="W35" i="4" s="1"/>
  <c r="U32" i="4"/>
  <c r="U27" i="4"/>
  <c r="U24" i="4"/>
  <c r="U22" i="4"/>
  <c r="U20" i="4"/>
  <c r="W20" i="4" s="1"/>
  <c r="Q28" i="4"/>
  <c r="K10" i="5"/>
  <c r="U5" i="5"/>
  <c r="K20" i="8"/>
  <c r="K18" i="8"/>
  <c r="K16" i="8"/>
  <c r="AS17" i="2"/>
  <c r="O36" i="4"/>
  <c r="C14" i="8"/>
  <c r="C26" i="8" s="1"/>
  <c r="AA17" i="2"/>
  <c r="AK17" i="2" s="1"/>
  <c r="C9" i="5"/>
  <c r="C38" i="9"/>
  <c r="M28" i="4"/>
  <c r="M29" i="4" s="1"/>
  <c r="M9" i="5"/>
  <c r="M21" i="5"/>
  <c r="C14" i="5"/>
  <c r="M14" i="5"/>
  <c r="K35" i="9"/>
  <c r="E34" i="2"/>
  <c r="E38" i="2" s="1"/>
  <c r="DC34" i="2"/>
  <c r="U19" i="5"/>
  <c r="U11" i="5"/>
  <c r="K6" i="5"/>
  <c r="K19" i="5"/>
  <c r="K23" i="5"/>
  <c r="K37" i="9"/>
  <c r="K33" i="9"/>
  <c r="K18" i="5"/>
  <c r="U26" i="3"/>
  <c r="U15" i="4"/>
  <c r="W15" i="4" s="1"/>
  <c r="K41" i="4"/>
  <c r="E14" i="9"/>
  <c r="S28" i="4"/>
  <c r="U20" i="3"/>
  <c r="Q24" i="3"/>
  <c r="U26" i="5"/>
  <c r="W26" i="5" s="1"/>
  <c r="E9" i="5"/>
  <c r="U6" i="8"/>
  <c r="K8" i="8"/>
  <c r="K21" i="7"/>
  <c r="E18" i="7"/>
  <c r="E10" i="7"/>
  <c r="K5" i="9"/>
  <c r="K34" i="9"/>
  <c r="E28" i="7"/>
  <c r="K13" i="5"/>
  <c r="E31" i="8"/>
  <c r="E31" i="9"/>
  <c r="K32" i="8"/>
  <c r="U18" i="5"/>
  <c r="W18" i="5" s="1"/>
  <c r="O14" i="5"/>
  <c r="O9" i="5"/>
  <c r="K20" i="5"/>
  <c r="I14" i="5"/>
  <c r="E14" i="5"/>
  <c r="S36" i="4"/>
  <c r="I24" i="3"/>
  <c r="K35" i="8"/>
  <c r="I31" i="3"/>
  <c r="K26" i="3"/>
  <c r="E14" i="8"/>
  <c r="U12" i="5"/>
  <c r="W12" i="5" s="1"/>
  <c r="K12" i="8"/>
  <c r="K17" i="9"/>
  <c r="K21" i="9"/>
  <c r="K25" i="9"/>
  <c r="K13" i="7"/>
  <c r="K15" i="7"/>
  <c r="S14" i="5"/>
  <c r="Q14" i="5"/>
  <c r="K13" i="9"/>
  <c r="K7" i="5"/>
  <c r="K30" i="7"/>
  <c r="K16" i="7"/>
  <c r="G14" i="9"/>
  <c r="G26" i="9" s="1"/>
  <c r="K9" i="9"/>
  <c r="K24" i="7"/>
  <c r="K7" i="7"/>
  <c r="K32" i="4"/>
  <c r="I36" i="4"/>
  <c r="G10" i="7"/>
  <c r="K5" i="5"/>
  <c r="K6" i="9"/>
  <c r="K9" i="8"/>
  <c r="K25" i="8"/>
  <c r="K11" i="5"/>
  <c r="G14" i="5"/>
  <c r="U10" i="5"/>
  <c r="W10" i="5" s="1"/>
  <c r="K16" i="9"/>
  <c r="K18" i="9"/>
  <c r="K22" i="9"/>
  <c r="K24" i="9"/>
  <c r="K30" i="9"/>
  <c r="K17" i="8"/>
  <c r="I31" i="8"/>
  <c r="I38" i="8" s="1"/>
  <c r="G31" i="8"/>
  <c r="K28" i="8"/>
  <c r="K5" i="7"/>
  <c r="K9" i="7"/>
  <c r="K14" i="7"/>
  <c r="G28" i="7"/>
  <c r="K8" i="7"/>
  <c r="G18" i="7"/>
  <c r="G19" i="7" s="1"/>
  <c r="G29" i="7" s="1"/>
  <c r="G31" i="7" s="1"/>
  <c r="G34" i="7" s="1"/>
  <c r="K17" i="7"/>
  <c r="K34" i="8"/>
  <c r="S24" i="3"/>
  <c r="K40" i="8"/>
  <c r="K23" i="9"/>
  <c r="K32" i="9"/>
  <c r="K40" i="9"/>
  <c r="I14" i="9"/>
  <c r="I26" i="9" s="1"/>
  <c r="K8" i="9"/>
  <c r="K29" i="9"/>
  <c r="I28" i="7"/>
  <c r="K20" i="7"/>
  <c r="I18" i="7"/>
  <c r="K11" i="7"/>
  <c r="U6" i="5"/>
  <c r="I10" i="7"/>
  <c r="K6" i="7"/>
  <c r="U13" i="8"/>
  <c r="W13" i="8" s="1"/>
  <c r="U24" i="8"/>
  <c r="U37" i="8"/>
  <c r="W37" i="8" s="1"/>
  <c r="O31" i="9"/>
  <c r="O38" i="9" s="1"/>
  <c r="U28" i="7"/>
  <c r="K19" i="8"/>
  <c r="U12" i="8"/>
  <c r="W12" i="8" s="1"/>
  <c r="U17" i="8"/>
  <c r="W17" i="8" s="1"/>
  <c r="U19" i="8"/>
  <c r="U21" i="8"/>
  <c r="U23" i="8"/>
  <c r="U34" i="8"/>
  <c r="U36" i="8"/>
  <c r="W36" i="8" s="1"/>
  <c r="U40" i="8"/>
  <c r="U5" i="9"/>
  <c r="W5" i="9" s="1"/>
  <c r="O14" i="9"/>
  <c r="O26" i="9" s="1"/>
  <c r="S9" i="5"/>
  <c r="S14" i="8"/>
  <c r="S26" i="8" s="1"/>
  <c r="I14" i="8"/>
  <c r="I26" i="8" s="1"/>
  <c r="G14" i="8"/>
  <c r="S31" i="9"/>
  <c r="S38" i="9" s="1"/>
  <c r="Q31" i="9"/>
  <c r="U28" i="9"/>
  <c r="U8" i="5"/>
  <c r="Q9" i="5"/>
  <c r="G21" i="5"/>
  <c r="G9" i="5"/>
  <c r="K8" i="5"/>
  <c r="I9" i="5"/>
  <c r="O21" i="5"/>
  <c r="E21" i="5"/>
  <c r="K16" i="5"/>
  <c r="U40" i="9"/>
  <c r="U36" i="9"/>
  <c r="U34" i="9"/>
  <c r="W34" i="9" s="1"/>
  <c r="U32" i="9"/>
  <c r="U25" i="9"/>
  <c r="W25" i="9" s="1"/>
  <c r="U23" i="9"/>
  <c r="W23" i="9" s="1"/>
  <c r="U21" i="9"/>
  <c r="W21" i="9" s="1"/>
  <c r="U19" i="9"/>
  <c r="W19" i="9" s="1"/>
  <c r="U17" i="9"/>
  <c r="W17" i="9" s="1"/>
  <c r="U15" i="9"/>
  <c r="U12" i="9"/>
  <c r="W12" i="9" s="1"/>
  <c r="U10" i="9"/>
  <c r="W10" i="9" s="1"/>
  <c r="Q14" i="9"/>
  <c r="U15" i="8"/>
  <c r="W15" i="8" s="1"/>
  <c r="U10" i="8"/>
  <c r="U5" i="8"/>
  <c r="W5" i="8" s="1"/>
  <c r="K36" i="9"/>
  <c r="K23" i="8"/>
  <c r="K21" i="8"/>
  <c r="K10" i="8"/>
  <c r="U35" i="9"/>
  <c r="W35" i="9" s="1"/>
  <c r="U33" i="9"/>
  <c r="W33" i="9" s="1"/>
  <c r="U30" i="9"/>
  <c r="W30" i="9" s="1"/>
  <c r="U24" i="9"/>
  <c r="W24" i="9" s="1"/>
  <c r="U22" i="9"/>
  <c r="W22" i="9" s="1"/>
  <c r="U20" i="9"/>
  <c r="W20" i="9" s="1"/>
  <c r="U18" i="9"/>
  <c r="W18" i="9" s="1"/>
  <c r="U16" i="9"/>
  <c r="W16" i="9" s="1"/>
  <c r="U13" i="9"/>
  <c r="W13" i="9" s="1"/>
  <c r="U11" i="9"/>
  <c r="W11" i="9" s="1"/>
  <c r="U9" i="9"/>
  <c r="W9" i="9" s="1"/>
  <c r="G31" i="9"/>
  <c r="G38" i="9" s="1"/>
  <c r="K43" i="8"/>
  <c r="K33" i="8"/>
  <c r="K24" i="8"/>
  <c r="K22" i="8"/>
  <c r="I31" i="9"/>
  <c r="I38" i="9" s="1"/>
  <c r="K28" i="9"/>
  <c r="S31" i="8"/>
  <c r="S38" i="8" s="1"/>
  <c r="U30" i="8"/>
  <c r="U6" i="9"/>
  <c r="W6" i="9" s="1"/>
  <c r="K15" i="9"/>
  <c r="S14" i="9"/>
  <c r="U8" i="9"/>
  <c r="W8" i="9" s="1"/>
  <c r="U16" i="5"/>
  <c r="U17" i="5"/>
  <c r="I21" i="5"/>
  <c r="Q21" i="5"/>
  <c r="S21" i="5"/>
  <c r="K17" i="5"/>
  <c r="W10" i="8" l="1"/>
  <c r="W40" i="9"/>
  <c r="W23" i="8"/>
  <c r="W19" i="8"/>
  <c r="W19" i="5"/>
  <c r="W16" i="8"/>
  <c r="W20" i="8"/>
  <c r="W6" i="5"/>
  <c r="W35" i="8"/>
  <c r="W6" i="7"/>
  <c r="W8" i="7"/>
  <c r="W17" i="7"/>
  <c r="W14" i="7"/>
  <c r="W7" i="7"/>
  <c r="W27" i="7"/>
  <c r="DE17" i="2"/>
  <c r="W15" i="9"/>
  <c r="W32" i="9"/>
  <c r="W36" i="9"/>
  <c r="W43" i="9"/>
  <c r="W29" i="9"/>
  <c r="W28" i="9"/>
  <c r="W37" i="9"/>
  <c r="W24" i="7"/>
  <c r="W30" i="7"/>
  <c r="W23" i="7"/>
  <c r="W5" i="7"/>
  <c r="W11" i="7"/>
  <c r="W15" i="7"/>
  <c r="W22" i="7"/>
  <c r="W26" i="7"/>
  <c r="W20" i="7"/>
  <c r="W21" i="7"/>
  <c r="W16" i="7"/>
  <c r="W12" i="7"/>
  <c r="W9" i="7"/>
  <c r="W33" i="7"/>
  <c r="W25" i="7"/>
  <c r="W13" i="7"/>
  <c r="W11" i="5"/>
  <c r="W13" i="5"/>
  <c r="W7" i="5"/>
  <c r="W17" i="5"/>
  <c r="W8" i="5"/>
  <c r="W16" i="5"/>
  <c r="W5" i="5"/>
  <c r="W20" i="5"/>
  <c r="W23" i="5"/>
  <c r="W32" i="4"/>
  <c r="W41" i="4"/>
  <c r="W38" i="4"/>
  <c r="BC17" i="2"/>
  <c r="Q38" i="2"/>
  <c r="S34" i="2"/>
  <c r="S35" i="2"/>
  <c r="BC34" i="2"/>
  <c r="K31" i="3"/>
  <c r="W20" i="3"/>
  <c r="DE34" i="2"/>
  <c r="W7" i="3"/>
  <c r="W12" i="3"/>
  <c r="W18" i="3"/>
  <c r="W23" i="3"/>
  <c r="W5" i="3"/>
  <c r="E14" i="3"/>
  <c r="AK34" i="2"/>
  <c r="CM17" i="2"/>
  <c r="CM34" i="2"/>
  <c r="W36" i="3"/>
  <c r="W28" i="3"/>
  <c r="W11" i="3"/>
  <c r="W6" i="3"/>
  <c r="W27" i="3"/>
  <c r="W33" i="3"/>
  <c r="U31" i="3"/>
  <c r="W31" i="3" s="1"/>
  <c r="W26" i="3"/>
  <c r="W13" i="3"/>
  <c r="W30" i="3"/>
  <c r="W17" i="3"/>
  <c r="W9" i="3"/>
  <c r="W29" i="3"/>
  <c r="W25" i="8"/>
  <c r="W32" i="8"/>
  <c r="W28" i="8"/>
  <c r="W43" i="8"/>
  <c r="U31" i="8"/>
  <c r="U38" i="8" s="1"/>
  <c r="W30" i="8"/>
  <c r="W40" i="8"/>
  <c r="W34" i="8"/>
  <c r="W21" i="8"/>
  <c r="W24" i="8"/>
  <c r="W6" i="8"/>
  <c r="W9" i="8"/>
  <c r="W18" i="8"/>
  <c r="W22" i="8"/>
  <c r="W33" i="8"/>
  <c r="W8" i="8"/>
  <c r="Q26" i="9"/>
  <c r="Q38" i="9"/>
  <c r="G26" i="8"/>
  <c r="G38" i="8"/>
  <c r="O38" i="2"/>
  <c r="Q44" i="8"/>
  <c r="K24" i="3"/>
  <c r="M28" i="5"/>
  <c r="E28" i="5"/>
  <c r="M19" i="7"/>
  <c r="M29" i="7" s="1"/>
  <c r="M31" i="7" s="1"/>
  <c r="E38" i="9"/>
  <c r="E26" i="9"/>
  <c r="G28" i="5"/>
  <c r="I28" i="5"/>
  <c r="E38" i="8"/>
  <c r="E25" i="3"/>
  <c r="S28" i="5"/>
  <c r="E26" i="8"/>
  <c r="Q28" i="5"/>
  <c r="O28" i="5"/>
  <c r="C28" i="5"/>
  <c r="I38" i="2"/>
  <c r="Q41" i="3"/>
  <c r="Q42" i="3"/>
  <c r="Q38" i="3"/>
  <c r="S42" i="3"/>
  <c r="S41" i="3"/>
  <c r="S38" i="3"/>
  <c r="O38" i="3"/>
  <c r="O41" i="3"/>
  <c r="O42" i="3"/>
  <c r="M41" i="3"/>
  <c r="M42" i="3"/>
  <c r="M38" i="3"/>
  <c r="E38" i="3"/>
  <c r="E42" i="3"/>
  <c r="E41" i="3"/>
  <c r="G38" i="3"/>
  <c r="G41" i="3"/>
  <c r="G42" i="3"/>
  <c r="I41" i="3"/>
  <c r="I38" i="3"/>
  <c r="I42" i="3"/>
  <c r="C41" i="3"/>
  <c r="C42" i="3"/>
  <c r="C38" i="3"/>
  <c r="I14" i="3"/>
  <c r="I25" i="3" s="1"/>
  <c r="I32" i="3" s="1"/>
  <c r="I34" i="3" s="1"/>
  <c r="I37" i="3" s="1"/>
  <c r="U14" i="9"/>
  <c r="K31" i="9"/>
  <c r="K38" i="9" s="1"/>
  <c r="U31" i="9"/>
  <c r="I39" i="9"/>
  <c r="I41" i="9" s="1"/>
  <c r="I44" i="9" s="1"/>
  <c r="K14" i="5"/>
  <c r="I15" i="5"/>
  <c r="I22" i="5" s="1"/>
  <c r="I24" i="5" s="1"/>
  <c r="I27" i="5" s="1"/>
  <c r="K28" i="7"/>
  <c r="W28" i="7" s="1"/>
  <c r="U18" i="7"/>
  <c r="Q19" i="7"/>
  <c r="M39" i="8"/>
  <c r="M41" i="8" s="1"/>
  <c r="M44" i="8" s="1"/>
  <c r="M39" i="9"/>
  <c r="M41" i="9" s="1"/>
  <c r="M44" i="9" s="1"/>
  <c r="Q14" i="3"/>
  <c r="U8" i="3"/>
  <c r="K8" i="3"/>
  <c r="M14" i="3"/>
  <c r="M25" i="3" s="1"/>
  <c r="M32" i="3" s="1"/>
  <c r="M34" i="3" s="1"/>
  <c r="C14" i="3"/>
  <c r="U14" i="8"/>
  <c r="K31" i="8"/>
  <c r="K38" i="8" s="1"/>
  <c r="Q15" i="5"/>
  <c r="K9" i="5"/>
  <c r="C15" i="5"/>
  <c r="C22" i="5" s="1"/>
  <c r="C24" i="5" s="1"/>
  <c r="C27" i="5" s="1"/>
  <c r="C39" i="9"/>
  <c r="C41" i="9" s="1"/>
  <c r="C44" i="9" s="1"/>
  <c r="Q39" i="9"/>
  <c r="S26" i="9"/>
  <c r="S39" i="9" s="1"/>
  <c r="S41" i="9" s="1"/>
  <c r="S44" i="9" s="1"/>
  <c r="G15" i="5"/>
  <c r="G22" i="5" s="1"/>
  <c r="G24" i="5" s="1"/>
  <c r="G27" i="5" s="1"/>
  <c r="I39" i="8"/>
  <c r="I41" i="8" s="1"/>
  <c r="I44" i="8" s="1"/>
  <c r="K10" i="7"/>
  <c r="U9" i="5"/>
  <c r="W9" i="5" s="1"/>
  <c r="E15" i="5"/>
  <c r="U14" i="5"/>
  <c r="O15" i="5"/>
  <c r="O22" i="5" s="1"/>
  <c r="O24" i="5" s="1"/>
  <c r="O27" i="5" s="1"/>
  <c r="E19" i="7"/>
  <c r="U10" i="7"/>
  <c r="W10" i="7" s="1"/>
  <c r="S19" i="7"/>
  <c r="S29" i="7" s="1"/>
  <c r="S31" i="7" s="1"/>
  <c r="S34" i="7" s="1"/>
  <c r="C39" i="8"/>
  <c r="K21" i="5"/>
  <c r="K14" i="9"/>
  <c r="G39" i="9"/>
  <c r="G41" i="9" s="1"/>
  <c r="G44" i="9" s="1"/>
  <c r="K26" i="9"/>
  <c r="U21" i="5"/>
  <c r="W21" i="5" s="1"/>
  <c r="S39" i="8"/>
  <c r="S41" i="8" s="1"/>
  <c r="S44" i="8" s="1"/>
  <c r="S15" i="5"/>
  <c r="S22" i="5" s="1"/>
  <c r="S24" i="5" s="1"/>
  <c r="S27" i="5" s="1"/>
  <c r="O39" i="9"/>
  <c r="O41" i="9" s="1"/>
  <c r="O44" i="9" s="1"/>
  <c r="I19" i="7"/>
  <c r="I29" i="7" s="1"/>
  <c r="I31" i="7" s="1"/>
  <c r="I34" i="7" s="1"/>
  <c r="K18" i="7"/>
  <c r="U24" i="3"/>
  <c r="W24" i="3" s="1"/>
  <c r="O39" i="8"/>
  <c r="O41" i="8" s="1"/>
  <c r="O44" i="8" s="1"/>
  <c r="G14" i="3"/>
  <c r="G25" i="3" s="1"/>
  <c r="G32" i="3" s="1"/>
  <c r="G34" i="3" s="1"/>
  <c r="G37" i="3" s="1"/>
  <c r="S14" i="3"/>
  <c r="S25" i="3" s="1"/>
  <c r="S32" i="3" s="1"/>
  <c r="S34" i="3" s="1"/>
  <c r="S37" i="3" s="1"/>
  <c r="M15" i="5"/>
  <c r="M22" i="5" s="1"/>
  <c r="M24" i="5" s="1"/>
  <c r="M27" i="5" s="1"/>
  <c r="U28" i="4"/>
  <c r="S29" i="4"/>
  <c r="S37" i="4" s="1"/>
  <c r="S39" i="4" s="1"/>
  <c r="S42" i="4" s="1"/>
  <c r="K14" i="8"/>
  <c r="K26" i="8" s="1"/>
  <c r="O14" i="3"/>
  <c r="O25" i="3" s="1"/>
  <c r="O32" i="3" s="1"/>
  <c r="O34" i="3" s="1"/>
  <c r="O37" i="3" s="1"/>
  <c r="K14" i="4"/>
  <c r="W14" i="4" s="1"/>
  <c r="G36" i="4"/>
  <c r="Q8" i="4"/>
  <c r="U31" i="4"/>
  <c r="U5" i="4"/>
  <c r="O8" i="4"/>
  <c r="O10" i="4" s="1"/>
  <c r="O16" i="4" s="1"/>
  <c r="O28" i="4"/>
  <c r="C28" i="4"/>
  <c r="C8" i="4"/>
  <c r="M36" i="4"/>
  <c r="K19" i="4"/>
  <c r="W19" i="4" s="1"/>
  <c r="K31" i="4"/>
  <c r="K36" i="4" s="1"/>
  <c r="K21" i="4"/>
  <c r="W21" i="4" s="1"/>
  <c r="K23" i="4"/>
  <c r="W23" i="4" s="1"/>
  <c r="K25" i="4"/>
  <c r="W25" i="4" s="1"/>
  <c r="E8" i="4"/>
  <c r="K18" i="4"/>
  <c r="W18" i="4" s="1"/>
  <c r="K22" i="4"/>
  <c r="W22" i="4" s="1"/>
  <c r="E28" i="4"/>
  <c r="I28" i="4"/>
  <c r="U14" i="3" l="1"/>
  <c r="W18" i="7"/>
  <c r="G39" i="8"/>
  <c r="G41" i="8" s="1"/>
  <c r="E39" i="9"/>
  <c r="U38" i="9"/>
  <c r="W38" i="9" s="1"/>
  <c r="W31" i="9"/>
  <c r="U26" i="9"/>
  <c r="W26" i="9" s="1"/>
  <c r="W14" i="9"/>
  <c r="U28" i="5"/>
  <c r="W14" i="5"/>
  <c r="U8" i="4"/>
  <c r="U36" i="4"/>
  <c r="W36" i="4" s="1"/>
  <c r="W31" i="4"/>
  <c r="S38" i="2"/>
  <c r="W40" i="3"/>
  <c r="W8" i="3"/>
  <c r="U26" i="8"/>
  <c r="W26" i="8" s="1"/>
  <c r="W14" i="8"/>
  <c r="W38" i="8"/>
  <c r="W31" i="8"/>
  <c r="E39" i="8"/>
  <c r="E41" i="8" s="1"/>
  <c r="Q41" i="9"/>
  <c r="Q22" i="5"/>
  <c r="Q29" i="7"/>
  <c r="Q10" i="4"/>
  <c r="Q25" i="3"/>
  <c r="E10" i="4"/>
  <c r="E22" i="5"/>
  <c r="E41" i="9"/>
  <c r="E29" i="7"/>
  <c r="K39" i="9"/>
  <c r="K41" i="9" s="1"/>
  <c r="K44" i="9" s="1"/>
  <c r="K28" i="5"/>
  <c r="W28" i="5" s="1"/>
  <c r="M37" i="4"/>
  <c r="M39" i="4" s="1"/>
  <c r="M42" i="4" s="1"/>
  <c r="E32" i="3"/>
  <c r="U38" i="3"/>
  <c r="U41" i="3"/>
  <c r="U42" i="3"/>
  <c r="K42" i="3"/>
  <c r="K38" i="3"/>
  <c r="W38" i="3" s="1"/>
  <c r="K41" i="3"/>
  <c r="W41" i="3" s="1"/>
  <c r="K19" i="7"/>
  <c r="K29" i="7" s="1"/>
  <c r="K31" i="7" s="1"/>
  <c r="K34" i="7" s="1"/>
  <c r="K15" i="5"/>
  <c r="K22" i="5" s="1"/>
  <c r="K24" i="5" s="1"/>
  <c r="K27" i="5" s="1"/>
  <c r="U39" i="9"/>
  <c r="U19" i="7"/>
  <c r="U25" i="3"/>
  <c r="C25" i="3"/>
  <c r="K14" i="3"/>
  <c r="K25" i="3" s="1"/>
  <c r="K32" i="3" s="1"/>
  <c r="K34" i="3" s="1"/>
  <c r="K37" i="3" s="1"/>
  <c r="U15" i="5"/>
  <c r="K39" i="8"/>
  <c r="K41" i="8" s="1"/>
  <c r="K44" i="8" s="1"/>
  <c r="C41" i="8"/>
  <c r="M37" i="3"/>
  <c r="M34" i="7"/>
  <c r="K11" i="4"/>
  <c r="W11" i="4" s="1"/>
  <c r="K7" i="4"/>
  <c r="W7" i="4" s="1"/>
  <c r="K12" i="4"/>
  <c r="W12" i="4" s="1"/>
  <c r="C10" i="4"/>
  <c r="O29" i="4"/>
  <c r="O37" i="4" s="1"/>
  <c r="O39" i="4" s="1"/>
  <c r="O42" i="4" s="1"/>
  <c r="I8" i="4"/>
  <c r="I10" i="4" s="1"/>
  <c r="I16" i="4" s="1"/>
  <c r="I29" i="4" s="1"/>
  <c r="I37" i="4" s="1"/>
  <c r="I39" i="4" s="1"/>
  <c r="I42" i="4" s="1"/>
  <c r="G8" i="4"/>
  <c r="G10" i="4" s="1"/>
  <c r="G16" i="4" s="1"/>
  <c r="K5" i="4"/>
  <c r="W5" i="4" s="1"/>
  <c r="K27" i="4"/>
  <c r="W27" i="4" s="1"/>
  <c r="K24" i="4"/>
  <c r="W24" i="4" s="1"/>
  <c r="G28" i="4"/>
  <c r="K9" i="4"/>
  <c r="W9" i="4" s="1"/>
  <c r="K6" i="4"/>
  <c r="W6" i="4" s="1"/>
  <c r="W42" i="3" l="1"/>
  <c r="U41" i="9"/>
  <c r="W39" i="9"/>
  <c r="U29" i="7"/>
  <c r="W19" i="7"/>
  <c r="U22" i="5"/>
  <c r="W15" i="5"/>
  <c r="U10" i="4"/>
  <c r="U32" i="3"/>
  <c r="W25" i="3"/>
  <c r="W14" i="3"/>
  <c r="U39" i="8"/>
  <c r="Q31" i="7"/>
  <c r="Q24" i="5"/>
  <c r="Q44" i="9"/>
  <c r="Q32" i="3"/>
  <c r="G44" i="8"/>
  <c r="Q16" i="4"/>
  <c r="E31" i="7"/>
  <c r="E44" i="9"/>
  <c r="E24" i="5"/>
  <c r="E16" i="4"/>
  <c r="E34" i="3"/>
  <c r="E44" i="8"/>
  <c r="G29" i="4"/>
  <c r="G37" i="4" s="1"/>
  <c r="G39" i="4" s="1"/>
  <c r="G42" i="4" s="1"/>
  <c r="C32" i="3"/>
  <c r="C44" i="8"/>
  <c r="K28" i="4"/>
  <c r="W28" i="4" s="1"/>
  <c r="C16" i="4"/>
  <c r="K8" i="4"/>
  <c r="K10" i="4" s="1"/>
  <c r="K16" i="4" s="1"/>
  <c r="U44" i="9" l="1"/>
  <c r="W44" i="9" s="1"/>
  <c r="W41" i="9"/>
  <c r="U31" i="7"/>
  <c r="W29" i="7"/>
  <c r="U24" i="5"/>
  <c r="W22" i="5"/>
  <c r="W8" i="4"/>
  <c r="U16" i="4"/>
  <c r="W10" i="4"/>
  <c r="U34" i="3"/>
  <c r="W32" i="3"/>
  <c r="U41" i="8"/>
  <c r="W39" i="8"/>
  <c r="Q29" i="4"/>
  <c r="Q34" i="3"/>
  <c r="Q27" i="5"/>
  <c r="Q34" i="7"/>
  <c r="E29" i="4"/>
  <c r="E27" i="5"/>
  <c r="E34" i="7"/>
  <c r="E37" i="3"/>
  <c r="C34" i="3"/>
  <c r="K29" i="4"/>
  <c r="K37" i="4" s="1"/>
  <c r="K39" i="4" s="1"/>
  <c r="K42" i="4" s="1"/>
  <c r="C29" i="4"/>
  <c r="U34" i="7" l="1"/>
  <c r="W34" i="7" s="1"/>
  <c r="W31" i="7"/>
  <c r="U27" i="5"/>
  <c r="W27" i="5" s="1"/>
  <c r="W24" i="5"/>
  <c r="W16" i="4"/>
  <c r="U29" i="4"/>
  <c r="U37" i="3"/>
  <c r="W37" i="3" s="1"/>
  <c r="W34" i="3"/>
  <c r="U44" i="8"/>
  <c r="W44" i="8" s="1"/>
  <c r="W41" i="8"/>
  <c r="Q37" i="3"/>
  <c r="Q37" i="4"/>
  <c r="E37" i="4"/>
  <c r="C37" i="3"/>
  <c r="C37" i="4"/>
  <c r="U37" i="4" l="1"/>
  <c r="W29" i="4"/>
  <c r="Q39" i="4"/>
  <c r="E39" i="4"/>
  <c r="C39" i="4"/>
  <c r="U39" i="4" l="1"/>
  <c r="W37" i="4"/>
  <c r="Q42" i="4"/>
  <c r="E42" i="4"/>
  <c r="C42" i="4"/>
  <c r="U42" i="4" l="1"/>
  <c r="W42" i="4" s="1"/>
  <c r="W39" i="4"/>
</calcChain>
</file>

<file path=xl/sharedStrings.xml><?xml version="1.0" encoding="utf-8"?>
<sst xmlns="http://schemas.openxmlformats.org/spreadsheetml/2006/main" count="1145" uniqueCount="289">
  <si>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</si>
  <si>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</si>
  <si>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</si>
  <si>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</si>
  <si>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</si>
  <si>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</si>
  <si>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</si>
  <si>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</si>
  <si>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</si>
  <si>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</si>
  <si>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</si>
  <si>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</si>
  <si>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</si>
  <si>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</si>
  <si>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</si>
  <si>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</si>
  <si>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</si>
  <si>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</si>
  <si>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</si>
  <si>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</si>
  <si>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</si>
  <si>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</si>
  <si>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</si>
  <si>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</si>
  <si>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</si>
  <si>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</si>
  <si>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</si>
  <si>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interest income</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</si>
  <si>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</si>
  <si>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</si>
  <si>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</si>
  <si>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</si>
  <si>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</si>
  <si>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</si>
  <si>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</si>
  <si>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</si>
  <si>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</si>
  <si>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</si>
  <si>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</si>
  <si>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</si>
  <si>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</si>
  <si>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</si>
  <si>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</si>
  <si>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</si>
  <si>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</si>
  <si>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</si>
  <si>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</si>
  <si>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r>
      <t>Income from fully consolidated private equity investments (net)</t>
    </r>
    <r>
      <rPr>
        <vertAlign val="superscript"/>
        <sz val="8"/>
        <rFont val="Arial"/>
        <family val="2"/>
      </rPr>
      <t xml:space="preserve"> </t>
    </r>
  </si>
  <si>
    <t>Consolidation</t>
  </si>
  <si>
    <r>
      <t>Total revenues</t>
    </r>
    <r>
      <rPr>
        <b/>
        <vertAlign val="superscript"/>
        <sz val="8"/>
        <rFont val="Arial"/>
        <family val="2"/>
      </rPr>
      <t>1</t>
    </r>
  </si>
  <si>
    <r>
      <t>1</t>
    </r>
    <r>
      <rPr>
        <sz val="8"/>
        <rFont val="Arial"/>
        <family val="2"/>
      </rPr>
      <t xml:space="preserve"> Total revenues comprise premiums written in Property-Casualty, statutory premiums in Life/Health, operating revenues in Asset Management and total revenues in Corporate and Other (Banking).</t>
    </r>
  </si>
  <si>
    <t xml:space="preserve">Net income attributable to: </t>
  </si>
  <si>
    <t>Operating investment result</t>
  </si>
  <si>
    <t>Subtotal</t>
  </si>
  <si>
    <t>Non-operating investment result</t>
  </si>
  <si>
    <t>Gross premiums written</t>
  </si>
  <si>
    <t>Note: Where past years' figures have been adjusted as a consequence of changes to accounting regulations or their application, these restatements are considered in the spreadsheets retroactively. Therefore the figures above may differ from the figures originally published in the Annual Reports and Interim Reports.</t>
  </si>
  <si>
    <t xml:space="preserve">Income before income taxes </t>
  </si>
  <si>
    <t xml:space="preserve">Income (loss)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</si>
  <si>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</si>
  <si>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</si>
  <si>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</si>
  <si>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</si>
  <si>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</si>
  <si>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</si>
  <si>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</si>
  <si>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</si>
  <si>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</si>
  <si>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</si>
  <si>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</si>
  <si>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</si>
  <si>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</si>
  <si>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</si>
  <si>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</si>
  <si>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</si>
  <si>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</si>
  <si>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</si>
  <si>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</si>
  <si>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</si>
  <si>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</si>
  <si>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</si>
  <si>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</si>
  <si>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</si>
  <si>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</si>
  <si>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</si>
  <si>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</si>
  <si>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</si>
  <si>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</si>
  <si>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 xml:space="preserve">Restructuring charges </t>
  </si>
  <si>
    <t>Non-operating amortization of intangible assets</t>
  </si>
  <si>
    <t>Operating amortization of intangible assets</t>
  </si>
  <si>
    <t>1Q15</t>
  </si>
  <si>
    <t>2Q15</t>
  </si>
  <si>
    <t>3Q15</t>
  </si>
  <si>
    <t>4Q15</t>
  </si>
  <si>
    <t>Acquisition and administrative expenses (net), excluding acquisition-related expenses and one-off effects from pension revaluation</t>
  </si>
  <si>
    <t>One-off effects from pension revaluation</t>
  </si>
  <si>
    <t>Acquisition and administrative expenses (net), excluding one-off effects from pension revaluation</t>
  </si>
  <si>
    <t>Administrative expenses (net), excluding acquisition-related expenses and one-off effects from pension revaluation</t>
  </si>
  <si>
    <t>Deposits from insurance and investment contracts</t>
  </si>
  <si>
    <t>Subordinated liabilities</t>
  </si>
  <si>
    <t>(starting from 1Q 2015)</t>
  </si>
  <si>
    <t>∆ 16 / 15</t>
  </si>
  <si>
    <t>Asset allocation</t>
  </si>
  <si>
    <t>Debt securities</t>
  </si>
  <si>
    <t>Loans and advances</t>
  </si>
  <si>
    <t>Investment portfolio</t>
  </si>
  <si>
    <t>Group/segment financial assets</t>
  </si>
  <si>
    <t>Other</t>
  </si>
  <si>
    <t>Affiliates</t>
  </si>
  <si>
    <t>1Q16</t>
  </si>
  <si>
    <t>2Q16</t>
  </si>
  <si>
    <t>3Q16</t>
  </si>
  <si>
    <t>4Q16</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</si>
  <si>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</si>
  <si>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</si>
  <si>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</si>
  <si>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</si>
  <si>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</si>
  <si>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</si>
  <si>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</si>
  <si>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</si>
  <si>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</si>
  <si>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</si>
  <si>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</si>
  <si>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</si>
  <si>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</si>
  <si>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as % of PVNBP</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</si>
  <si>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</si>
  <si>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</si>
  <si>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</si>
  <si>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</si>
  <si>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</si>
  <si>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Protection &amp; health</t>
  </si>
  <si>
    <t>Unit-linked without guarantees</t>
  </si>
  <si>
    <t>Guaranteed savings &amp; annuities</t>
  </si>
  <si>
    <t>Life/Health details</t>
  </si>
  <si>
    <t>Combined ratio</t>
  </si>
  <si>
    <t>Loss ratio</t>
  </si>
  <si>
    <t>Expense ratio</t>
  </si>
  <si>
    <t>%</t>
  </si>
  <si>
    <t>Average unit-linked reserves</t>
  </si>
  <si>
    <t>Average aggregate policy reserves</t>
  </si>
  <si>
    <t>EUR mn</t>
  </si>
  <si>
    <t>EUR bn</t>
  </si>
  <si>
    <t>Investment portfolio including affiliates</t>
  </si>
  <si>
    <r>
      <t>1</t>
    </r>
    <r>
      <rPr>
        <sz val="8"/>
        <rFont val="Arial"/>
        <family val="2"/>
      </rPr>
      <t xml:space="preserve"> Net of liabilities from securities lending and including liabilities from cash pooling.</t>
    </r>
  </si>
  <si>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</si>
  <si>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</si>
  <si>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</si>
  <si>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</si>
  <si>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</si>
  <si>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</si>
  <si>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</si>
  <si>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</si>
  <si>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</si>
  <si>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</si>
  <si>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</si>
  <si>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By quarters</t>
  </si>
  <si>
    <t>By business segments and quarters</t>
  </si>
  <si>
    <t>By business segments</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</si>
  <si>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</si>
  <si>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</si>
  <si>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</si>
  <si>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</si>
  <si>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</si>
  <si>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r>
      <t>Fixed assets of renewable energy investments</t>
    </r>
    <r>
      <rPr>
        <i/>
        <vertAlign val="superscript"/>
        <sz val="8"/>
        <rFont val="Arial"/>
        <family val="2"/>
      </rPr>
      <t>3</t>
    </r>
  </si>
  <si>
    <r>
      <t>Financial assets and liabilities designated at fair value</t>
    </r>
    <r>
      <rPr>
        <vertAlign val="superscript"/>
        <sz val="8"/>
        <rFont val="Arial"/>
        <family val="2"/>
      </rPr>
      <t>4</t>
    </r>
  </si>
  <si>
    <r>
      <t>Financial assets and liabilities held for trading</t>
    </r>
    <r>
      <rPr>
        <vertAlign val="superscript"/>
        <sz val="8"/>
        <rFont val="Arial"/>
        <family val="2"/>
      </rPr>
      <t>4</t>
    </r>
  </si>
  <si>
    <r>
      <t>4</t>
    </r>
    <r>
      <rPr>
        <sz val="8"/>
        <rFont val="Arial"/>
        <family val="2"/>
      </rPr>
      <t xml:space="preserve"> Net of liabilities.</t>
    </r>
  </si>
  <si>
    <r>
      <t>2</t>
    </r>
    <r>
      <rPr>
        <sz val="8"/>
        <rFont val="Arial"/>
        <family val="2"/>
      </rPr>
      <t xml:space="preserve"> Excluding affiliates.</t>
    </r>
  </si>
  <si>
    <t>Property-Casualty overview</t>
  </si>
  <si>
    <t>Life/Health overview</t>
  </si>
  <si>
    <t>Asset Management overview</t>
  </si>
  <si>
    <t>Corporate and Other overview</t>
  </si>
  <si>
    <t>Consolidation overview</t>
  </si>
  <si>
    <t>Property-Casualty by region</t>
  </si>
  <si>
    <t>Life/Health by region</t>
  </si>
  <si>
    <t>By region</t>
  </si>
  <si>
    <t>Germany</t>
  </si>
  <si>
    <t>Switzerland</t>
  </si>
  <si>
    <t>Austria</t>
  </si>
  <si>
    <t>Central and Eastern Europe</t>
  </si>
  <si>
    <t>German Speaking Countries and Central &amp; Eastern Europe</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</si>
  <si>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</si>
  <si>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</si>
  <si>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</si>
  <si>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</si>
  <si>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</si>
  <si>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</si>
  <si>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</si>
  <si>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</si>
  <si>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</si>
  <si>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</si>
  <si>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</si>
  <si>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</si>
  <si>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</si>
  <si>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</si>
  <si>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</si>
  <si>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</si>
  <si>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Global Insurance Lines &amp; Anglo Markets</t>
  </si>
  <si>
    <t>Total</t>
  </si>
  <si>
    <r>
      <rPr>
        <vertAlign val="superscript"/>
        <sz val="8"/>
        <rFont val="Arial"/>
        <family val="2"/>
      </rPr>
      <t>1</t>
    </r>
    <r>
      <rPr>
        <sz val="8"/>
        <rFont val="Arial"/>
        <family val="2"/>
      </rPr>
      <t xml:space="preserve"> This reflects the growth of gross premiums written on an internal basis, adjusted for foreign currency translation and (de-)consolidation effects.</t>
    </r>
  </si>
  <si>
    <r>
      <t>Internal growth</t>
    </r>
    <r>
      <rPr>
        <b/>
        <vertAlign val="superscript"/>
        <sz val="11"/>
        <color rgb="FF113388"/>
        <rFont val="Arial"/>
        <family val="2"/>
      </rPr>
      <t>1</t>
    </r>
  </si>
  <si>
    <r>
      <rPr>
        <vertAlign val="superscript"/>
        <sz val="8"/>
        <rFont val="Arial"/>
        <family val="2"/>
      </rPr>
      <t>1</t>
    </r>
    <r>
      <rPr>
        <sz val="8"/>
        <rFont val="Arial"/>
        <family val="2"/>
      </rPr>
      <t xml:space="preserve">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r>
  </si>
  <si>
    <r>
      <t>Return on equity</t>
    </r>
    <r>
      <rPr>
        <b/>
        <vertAlign val="superscript"/>
        <sz val="11"/>
        <color rgb="FF113388"/>
        <rFont val="Arial"/>
        <family val="2"/>
      </rPr>
      <t>2</t>
    </r>
  </si>
  <si>
    <r>
      <t>Internal growth</t>
    </r>
    <r>
      <rPr>
        <b/>
        <vertAlign val="superscript"/>
        <sz val="11"/>
        <color rgb="FF113388"/>
        <rFont val="Arial"/>
        <family val="2"/>
      </rPr>
      <t>3</t>
    </r>
  </si>
  <si>
    <r>
      <rPr>
        <vertAlign val="superscript"/>
        <sz val="8"/>
        <rFont val="Arial"/>
        <family val="2"/>
      </rPr>
      <t>3</t>
    </r>
    <r>
      <rPr>
        <sz val="8"/>
        <rFont val="Arial"/>
        <family val="2"/>
      </rPr>
      <t xml:space="preserve"> This reflects the growth of statutory premiums on an internal basis, adjusted for foreign currency translation and (de-)consolidation effects.</t>
    </r>
  </si>
  <si>
    <t>Germany Life</t>
  </si>
  <si>
    <t>Germany Health</t>
  </si>
  <si>
    <t>Central &amp; Eastern Europe</t>
  </si>
  <si>
    <t>Middle East</t>
  </si>
  <si>
    <t>Reinsurance LH</t>
  </si>
  <si>
    <t>Global Life</t>
  </si>
  <si>
    <t>12M15</t>
  </si>
  <si>
    <t xml:space="preserve">Certificated liabilities </t>
  </si>
  <si>
    <r>
      <t>3</t>
    </r>
    <r>
      <rPr>
        <sz val="8"/>
        <rFont val="Arial"/>
        <family val="2"/>
      </rPr>
      <t xml:space="preserve"> Effective 2016, fixed assets of renewable energy investments are disclosed as investments. Prior year figures have been restated accordingly.</t>
    </r>
  </si>
  <si>
    <t>Third-party net flows (in EUR bn)</t>
  </si>
  <si>
    <t>Operating asset base (in EUR bn)</t>
  </si>
  <si>
    <t>Net flows (in EUR bn)</t>
  </si>
  <si>
    <t>─</t>
  </si>
  <si>
    <r>
      <t>Statutory premiums</t>
    </r>
    <r>
      <rPr>
        <b/>
        <vertAlign val="superscript"/>
        <sz val="11"/>
        <color rgb="FF113388"/>
        <rFont val="Arial"/>
        <family val="2"/>
      </rPr>
      <t>1</t>
    </r>
  </si>
  <si>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</si>
  <si>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</si>
  <si>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r>
      <t>Consolidation</t>
    </r>
    <r>
      <rPr>
        <b/>
        <vertAlign val="superscript"/>
        <sz val="8"/>
        <rFont val="Arial"/>
        <family val="2"/>
      </rPr>
      <t>8</t>
    </r>
  </si>
  <si>
    <r>
      <rPr>
        <vertAlign val="superscript"/>
        <sz val="8"/>
        <rFont val="Arial"/>
        <family val="2"/>
      </rPr>
      <t>8</t>
    </r>
    <r>
      <rPr>
        <sz val="8"/>
        <rFont val="Arial"/>
        <family val="2"/>
      </rPr>
      <t xml:space="preserve"> Represents elimination of transactions between Allianz Group companies in different geographic regions.</t>
    </r>
  </si>
  <si>
    <t>-</t>
  </si>
  <si>
    <t>Reclassifications</t>
  </si>
  <si>
    <r>
      <t>4</t>
    </r>
    <r>
      <rPr>
        <sz val="8"/>
        <rFont val="Arial"/>
        <family val="2"/>
      </rPr>
      <t xml:space="preserve"> Aggregate policy reserves and unit-linked reserves.</t>
    </r>
  </si>
  <si>
    <r>
      <t>By line of business and by profit sources</t>
    </r>
    <r>
      <rPr>
        <b/>
        <vertAlign val="superscript"/>
        <sz val="11"/>
        <rFont val="Arial"/>
        <family val="2"/>
      </rPr>
      <t>2</t>
    </r>
  </si>
  <si>
    <r>
      <t>Life/Health segment</t>
    </r>
    <r>
      <rPr>
        <vertAlign val="superscript"/>
        <sz val="11"/>
        <color rgb="FF113388"/>
        <rFont val="Arial"/>
        <family val="2"/>
      </rPr>
      <t>3</t>
    </r>
  </si>
  <si>
    <r>
      <t>Average reserves</t>
    </r>
    <r>
      <rPr>
        <b/>
        <vertAlign val="superscript"/>
        <sz val="8"/>
        <rFont val="Arial"/>
        <family val="2"/>
      </rPr>
      <t>4</t>
    </r>
  </si>
  <si>
    <r>
      <t>Western &amp; Southern Europe, Middle East, Africa and India</t>
    </r>
    <r>
      <rPr>
        <b/>
        <vertAlign val="superscript"/>
        <sz val="8"/>
        <rFont val="Arial"/>
        <family val="2"/>
      </rPr>
      <t>4</t>
    </r>
  </si>
  <si>
    <r>
      <t>USA</t>
    </r>
    <r>
      <rPr>
        <b/>
        <vertAlign val="superscript"/>
        <sz val="8"/>
        <rFont val="Arial"/>
        <family val="2"/>
      </rPr>
      <t>5</t>
    </r>
  </si>
  <si>
    <r>
      <t>Russia</t>
    </r>
    <r>
      <rPr>
        <vertAlign val="superscript"/>
        <sz val="8"/>
        <rFont val="Arial"/>
        <family val="2"/>
      </rPr>
      <t>6</t>
    </r>
  </si>
  <si>
    <r>
      <rPr>
        <vertAlign val="superscript"/>
        <sz val="8"/>
        <rFont val="Arial"/>
        <family val="2"/>
      </rPr>
      <t>6</t>
    </r>
    <r>
      <rPr>
        <sz val="8"/>
        <rFont val="Arial"/>
        <family val="2"/>
      </rPr>
      <t xml:space="preserve"> In the first quarter of 2016, the voluntary medical insurance (VMI) business was transferred from Property-Casualty Russia to Life/Health Russia.</t>
    </r>
  </si>
  <si>
    <r>
      <t>Asian Pacific countries</t>
    </r>
    <r>
      <rPr>
        <vertAlign val="superscript"/>
        <sz val="8"/>
        <rFont val="Arial"/>
        <family val="2"/>
      </rPr>
      <t>7</t>
    </r>
  </si>
  <si>
    <r>
      <t>as % of average reserves</t>
    </r>
    <r>
      <rPr>
        <vertAlign val="superscript"/>
        <sz val="8"/>
        <rFont val="Arial"/>
        <family val="2"/>
      </rPr>
      <t>4</t>
    </r>
  </si>
  <si>
    <t>as % of average aggregate policy reserves</t>
  </si>
  <si>
    <r>
      <t>as % of average unit-linked reserves</t>
    </r>
    <r>
      <rPr>
        <vertAlign val="superscript"/>
        <sz val="8"/>
        <rFont val="Arial"/>
        <family val="2"/>
      </rPr>
      <t>5</t>
    </r>
  </si>
  <si>
    <t>Impact of change in DAC</t>
  </si>
  <si>
    <r>
      <t>6</t>
    </r>
    <r>
      <rPr>
        <sz val="8"/>
        <rFont val="Arial"/>
        <family val="2"/>
      </rPr>
      <t xml:space="preserve"> PVNBP is before non-controlling interests.</t>
    </r>
  </si>
  <si>
    <r>
      <t>PVNBP</t>
    </r>
    <r>
      <rPr>
        <b/>
        <vertAlign val="superscript"/>
        <sz val="8"/>
        <rFont val="Arial"/>
        <family val="2"/>
      </rPr>
      <t>6</t>
    </r>
  </si>
  <si>
    <t>Change in unearned premiums (net)</t>
  </si>
  <si>
    <r>
      <t>Asia Pacific</t>
    </r>
    <r>
      <rPr>
        <b/>
        <vertAlign val="superscript"/>
        <sz val="8"/>
        <rFont val="Arial"/>
        <family val="2"/>
      </rPr>
      <t>7</t>
    </r>
  </si>
  <si>
    <r>
      <t>Total</t>
    </r>
    <r>
      <rPr>
        <b/>
        <vertAlign val="superscript"/>
        <sz val="8"/>
        <rFont val="Arial"/>
        <family val="2"/>
      </rPr>
      <t>7</t>
    </r>
  </si>
  <si>
    <t>Operating profit (excluding South Korean business)</t>
  </si>
  <si>
    <t>Effect of South Korean business on the operating profit</t>
  </si>
  <si>
    <t>Operating profit (including South Korean business)</t>
  </si>
  <si>
    <r>
      <t>1</t>
    </r>
    <r>
      <rPr>
        <sz val="8"/>
        <rFont val="Arial"/>
        <family val="2"/>
      </rPr>
      <t xml:space="preserve"> All current and prior year figures in this table are presented excluding the South Korean business.</t>
    </r>
  </si>
  <si>
    <r>
      <t>5</t>
    </r>
    <r>
      <rPr>
        <sz val="8"/>
        <rFont val="Arial"/>
        <family val="2"/>
      </rPr>
      <t xml:space="preserve"> Calculation based on unit-linked fees on unit-linked reserves.</t>
    </r>
  </si>
  <si>
    <r>
      <t>2</t>
    </r>
    <r>
      <rPr>
        <sz val="8"/>
        <rFont val="Arial"/>
        <family val="2"/>
      </rPr>
      <t xml:space="preserve"> Prior year figures changed due to the inclusion of the capital-efficient products line of business, roll-out of profit source reporting to China and re-bundling in Switzerland.</t>
    </r>
  </si>
  <si>
    <r>
      <t>Reclassifications</t>
    </r>
    <r>
      <rPr>
        <vertAlign val="superscript"/>
        <sz val="8"/>
        <rFont val="Arial"/>
        <family val="2"/>
      </rPr>
      <t>2</t>
    </r>
  </si>
  <si>
    <r>
      <t>Reclassifications</t>
    </r>
    <r>
      <rPr>
        <vertAlign val="superscript"/>
        <sz val="8"/>
        <rFont val="Arial"/>
        <family val="2"/>
      </rPr>
      <t>1</t>
    </r>
  </si>
  <si>
    <r>
      <t>New business margin (in %)</t>
    </r>
    <r>
      <rPr>
        <vertAlign val="superscript"/>
        <sz val="8"/>
        <rFont val="Arial"/>
        <family val="2"/>
      </rPr>
      <t>2</t>
    </r>
  </si>
  <si>
    <r>
      <t>Value of new business</t>
    </r>
    <r>
      <rPr>
        <vertAlign val="superscript"/>
        <sz val="8"/>
        <rFont val="Arial"/>
        <family val="2"/>
      </rPr>
      <t>2</t>
    </r>
  </si>
  <si>
    <r>
      <t>Present value of new business premiums</t>
    </r>
    <r>
      <rPr>
        <vertAlign val="superscript"/>
        <sz val="8"/>
        <rFont val="Arial"/>
        <family val="2"/>
      </rPr>
      <t>2</t>
    </r>
  </si>
  <si>
    <r>
      <rPr>
        <vertAlign val="superscript"/>
        <sz val="8"/>
        <rFont val="Arial"/>
        <family val="2"/>
      </rPr>
      <t>2</t>
    </r>
    <r>
      <rPr>
        <sz val="8"/>
        <rFont val="Arial"/>
        <family val="2"/>
      </rPr>
      <t xml:space="preserve"> Current and prior year figures are presented excluding the South Korean business.</t>
    </r>
  </si>
  <si>
    <t>n.m.</t>
  </si>
  <si>
    <r>
      <t>Benelux</t>
    </r>
    <r>
      <rPr>
        <vertAlign val="superscript"/>
        <sz val="8"/>
        <rFont val="Arial"/>
        <family val="2"/>
      </rPr>
      <t>2</t>
    </r>
  </si>
  <si>
    <r>
      <rPr>
        <vertAlign val="superscript"/>
        <sz val="8"/>
        <rFont val="Arial"/>
        <family val="2"/>
      </rPr>
      <t>2</t>
    </r>
    <r>
      <rPr>
        <sz val="8"/>
        <rFont val="Arial"/>
        <family val="2"/>
      </rPr>
      <t xml:space="preserve"> Effective 1 July 2016, the Allianz Group acquired parts of the insurance business of Aegon Schadeverzekering N.V. in Benelux.</t>
    </r>
  </si>
  <si>
    <t>Show percentage changes in the tables up to</t>
  </si>
  <si>
    <r>
      <rPr>
        <vertAlign val="superscript"/>
        <sz val="8"/>
        <rFont val="Arial"/>
        <family val="2"/>
      </rPr>
      <t>2</t>
    </r>
    <r>
      <rPr>
        <sz val="8"/>
        <rFont val="Arial"/>
        <family val="2"/>
      </rPr>
      <t xml:space="preserve"> From the classification of our Korean life business as “held for sale” in 2Q 2016 until its disposal in 4Q 2016, the total result was considered as non-operating.</t>
    </r>
  </si>
  <si>
    <r>
      <rPr>
        <vertAlign val="superscript"/>
        <sz val="8"/>
        <rFont val="Arial"/>
        <family val="2"/>
      </rPr>
      <t>1</t>
    </r>
    <r>
      <rPr>
        <sz val="8"/>
        <rFont val="Arial"/>
        <family val="2"/>
      </rPr>
      <t xml:space="preserve"> From the classification of our Korean life business as “held for sale” in 2Q 2016 until its disposal in 4Q 2016, the total result was considered as non-operating.</t>
    </r>
  </si>
  <si>
    <r>
      <rPr>
        <vertAlign val="superscript"/>
        <sz val="8"/>
        <rFont val="Arial"/>
        <family val="2"/>
      </rPr>
      <t>7</t>
    </r>
    <r>
      <rPr>
        <sz val="8"/>
        <rFont val="Arial"/>
        <family val="2"/>
      </rPr>
      <t xml:space="preserve"> From the classification of our Korean life business as “held for sale” in 2Q 2016 until its disposal in 4Q 2016, the total result was considered as non-operating.</t>
    </r>
  </si>
  <si>
    <t>12M16</t>
  </si>
  <si>
    <r>
      <rPr>
        <vertAlign val="superscript"/>
        <sz val="8"/>
        <rFont val="Arial"/>
        <family val="2"/>
      </rPr>
      <t>3</t>
    </r>
    <r>
      <rPr>
        <sz val="8"/>
        <rFont val="Arial"/>
        <family val="2"/>
      </rPr>
      <t xml:space="preserve"> Includes for the fourth quarter of 2016 EUR 9 mn (2015: EUR 5 mn) operating profit from an associated entity in India.</t>
    </r>
  </si>
  <si>
    <r>
      <t>AGCS</t>
    </r>
    <r>
      <rPr>
        <vertAlign val="superscript"/>
        <sz val="8"/>
        <rFont val="Arial"/>
        <family val="2"/>
      </rPr>
      <t>5</t>
    </r>
  </si>
  <si>
    <r>
      <rPr>
        <vertAlign val="superscript"/>
        <sz val="8"/>
        <rFont val="Arial"/>
        <family val="2"/>
      </rPr>
      <t>5</t>
    </r>
    <r>
      <rPr>
        <sz val="8"/>
        <rFont val="Arial"/>
        <family val="2"/>
      </rPr>
      <t xml:space="preserve"> Effective 1 January 2015, Fireman's Fund Insurance Company was integrated into AGCS Group. The sale of the renewal rights for the personal insurance business of Fireman’s Fund Insurance Company was effective 1 April 2015. </t>
    </r>
  </si>
  <si>
    <r>
      <t>Global Insurance Lines &amp; Anglo Markets</t>
    </r>
    <r>
      <rPr>
        <b/>
        <vertAlign val="superscript"/>
        <sz val="8"/>
        <rFont val="Arial"/>
        <family val="2"/>
      </rPr>
      <t>7</t>
    </r>
  </si>
  <si>
    <r>
      <rPr>
        <vertAlign val="superscript"/>
        <sz val="8"/>
        <rFont val="Arial"/>
        <family val="2"/>
      </rPr>
      <t>7</t>
    </r>
    <r>
      <rPr>
        <sz val="8"/>
        <rFont val="Arial"/>
        <family val="2"/>
      </rPr>
      <t xml:space="preserve"> Includes for the fourth quarter of 2016 EUR 20 mn operating profit (2015: EUR -1 mn operating loss) from AGF UK. The entity was sold end of 2016.</t>
    </r>
  </si>
  <si>
    <r>
      <t>Allianz Worldwide Partners</t>
    </r>
    <r>
      <rPr>
        <b/>
        <vertAlign val="superscript"/>
        <sz val="8"/>
        <rFont val="Arial"/>
        <family val="2"/>
      </rPr>
      <t>9</t>
    </r>
  </si>
  <si>
    <r>
      <rPr>
        <vertAlign val="superscript"/>
        <sz val="8"/>
        <rFont val="Arial"/>
        <family val="2"/>
      </rPr>
      <t>9</t>
    </r>
    <r>
      <rPr>
        <sz val="8"/>
        <rFont val="Arial"/>
        <family val="2"/>
      </rPr>
      <t xml:space="preserve"> The reportable segment Allianz Worldwide Partners includes the Global Assistance business as well as the business of Allianz Worldwide Care and the reinsurance business of Allianz Global Automotive in addition to income and expenses from a management holding.</t>
    </r>
  </si>
  <si>
    <r>
      <t>Consolidation</t>
    </r>
    <r>
      <rPr>
        <b/>
        <vertAlign val="superscript"/>
        <sz val="8"/>
        <rFont val="Arial"/>
        <family val="2"/>
      </rPr>
      <t>10</t>
    </r>
  </si>
  <si>
    <r>
      <rPr>
        <vertAlign val="superscript"/>
        <sz val="8"/>
        <rFont val="Arial"/>
        <family val="2"/>
      </rPr>
      <t>10</t>
    </r>
    <r>
      <rPr>
        <sz val="8"/>
        <rFont val="Arial"/>
        <family val="2"/>
      </rPr>
      <t xml:space="preserve"> Represents elimination of transactions between Allianz Group companies in different geographic regions.</t>
    </r>
  </si>
  <si>
    <r>
      <t>Western &amp; Southern Europe, Middle East, Africa and India</t>
    </r>
    <r>
      <rPr>
        <b/>
        <vertAlign val="superscript"/>
        <sz val="8"/>
        <rFont val="Arial"/>
        <family val="2"/>
      </rPr>
      <t>3,4</t>
    </r>
  </si>
  <si>
    <r>
      <rPr>
        <vertAlign val="superscript"/>
        <sz val="8"/>
        <rFont val="Arial"/>
        <family val="2"/>
      </rPr>
      <t>4</t>
    </r>
    <r>
      <rPr>
        <sz val="8"/>
        <rFont val="Arial"/>
        <family val="2"/>
      </rPr>
      <t xml:space="preserve"> Effective 3 November 2016, the Allianz Group acquired Allianz Maroc S.A. from Zurich Insurance Group. </t>
    </r>
  </si>
  <si>
    <r>
      <t>Asia Pacific</t>
    </r>
    <r>
      <rPr>
        <b/>
        <vertAlign val="superscript"/>
        <sz val="8"/>
        <rFont val="Arial"/>
        <family val="2"/>
      </rPr>
      <t>8</t>
    </r>
  </si>
  <si>
    <r>
      <t>3</t>
    </r>
    <r>
      <rPr>
        <sz val="8"/>
        <rFont val="Arial"/>
        <family val="2"/>
      </rPr>
      <t xml:space="preserve"> Profit sources are based on 20 in scope OEs with a coverage of 97.5% of the revenues. Operating profit from OEs that are not in scope is included in “Investment margin”.</t>
    </r>
  </si>
  <si>
    <r>
      <rPr>
        <vertAlign val="superscript"/>
        <sz val="8"/>
        <rFont val="Arial"/>
        <family val="2"/>
      </rPr>
      <t>2</t>
    </r>
    <r>
      <rPr>
        <sz val="8"/>
        <rFont val="Arial"/>
        <family val="2"/>
      </rPr>
      <t xml:space="preserve"> Represents the ratio of net income divided by the average total equity excluding unrealized gains/losses on bonds (net of shadow accounting) and deducting goodwill at beginning of the period and at end of the period. For reportable segments the return on equity is calculated without deducting goodwill. For 2016 and 2015, the return on equity for the full year is shown. </t>
    </r>
  </si>
  <si>
    <r>
      <rPr>
        <vertAlign val="superscript"/>
        <sz val="8"/>
        <rFont val="Arial"/>
        <family val="2"/>
      </rPr>
      <t>5</t>
    </r>
    <r>
      <rPr>
        <sz val="8"/>
        <rFont val="Arial"/>
        <family val="2"/>
      </rPr>
      <t xml:space="preserve"> The return on equity as shown in the table represents the calculation method for the reportable segments, while the return on equity for the life insurance entity in the United States amounted to 11.3% for the full year 2016 (2015: 10.4%).</t>
    </r>
  </si>
  <si>
    <r>
      <rPr>
        <vertAlign val="superscript"/>
        <sz val="8"/>
        <rFont val="Arial"/>
        <family val="2"/>
      </rPr>
      <t>4</t>
    </r>
    <r>
      <rPr>
        <sz val="8"/>
        <rFont val="Arial"/>
        <family val="2"/>
      </rPr>
      <t xml:space="preserve"> Includes for the fourth quarter of 2016 EUR 12 mn (2015: EUR 9 mn) operating profit from an associated entity in India.</t>
    </r>
  </si>
  <si>
    <r>
      <rPr>
        <vertAlign val="superscript"/>
        <sz val="8"/>
        <rFont val="Arial"/>
        <family val="2"/>
      </rPr>
      <t>8</t>
    </r>
    <r>
      <rPr>
        <sz val="8"/>
        <rFont val="Arial"/>
        <family val="2"/>
      </rPr>
      <t xml:space="preserve"> Effective 3 October 2016, the Allianz Group acquired an additional 50% of Allianz C.P. General Insurance Co. Ltd., Bangkok. </t>
    </r>
  </si>
  <si>
    <t>0</t>
  </si>
  <si>
    <r>
      <rPr>
        <vertAlign val="superscript"/>
        <sz val="8"/>
        <rFont val="Arial"/>
        <family val="2"/>
      </rPr>
      <t>3</t>
    </r>
    <r>
      <rPr>
        <sz val="8"/>
        <rFont val="Arial"/>
        <family val="2"/>
      </rPr>
      <t xml:space="preserve"> Includes for the full year 2016 EUR 24 mn (2015: EUR 21 mn) operating profit from an associated entity in India and EUR 0 mn (2015: EUR 4 mn) for a management holding in Luxembourg. </t>
    </r>
  </si>
  <si>
    <r>
      <rPr>
        <vertAlign val="superscript"/>
        <sz val="8"/>
        <rFont val="Arial"/>
        <family val="2"/>
      </rPr>
      <t>7</t>
    </r>
    <r>
      <rPr>
        <sz val="8"/>
        <rFont val="Arial"/>
        <family val="2"/>
      </rPr>
      <t xml:space="preserve"> Includes for the full year 2016 EUR 13 mn operating profit (2015: EUR -8 mn operating loss) from AGF UK. The entity was sold end of 2016.</t>
    </r>
  </si>
  <si>
    <r>
      <t>Life/Health details</t>
    </r>
    <r>
      <rPr>
        <b/>
        <vertAlign val="superscript"/>
        <sz val="14"/>
        <color indexed="18"/>
        <rFont val="Arial"/>
        <family val="2"/>
      </rPr>
      <t>1</t>
    </r>
  </si>
  <si>
    <r>
      <rPr>
        <vertAlign val="superscript"/>
        <sz val="8"/>
        <rFont val="Arial"/>
        <family val="2"/>
      </rPr>
      <t>4</t>
    </r>
    <r>
      <rPr>
        <sz val="8"/>
        <rFont val="Arial"/>
        <family val="2"/>
      </rPr>
      <t xml:space="preserve"> Includes for the full year 2016 EUR 35 mn (2015: EUR 34 mn) operating profit from an associated entity in India.</t>
    </r>
  </si>
  <si>
    <t>Financial information as of 31 December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</si>
</sst>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0.0;\(##0.0\);\—"/>
    <numFmt numFmtId="174" formatCode="_ &quot;CHF&quot;\ * #,##0.00_ ;_ &quot;CHF&quot;\ * \-#,##0.00_ ;_ &quot;CHF&quot;\ * &quot;-&quot;??_ ;_ @_ "/>
    <numFmt numFmtId="175" formatCode="_(* #,##0_);_(* \(#,##0\);_(* &quot;-&quot;_);_(@_)"/>
    <numFmt numFmtId="176" formatCode="_(* #,##0.00_);_(* \(#,##0.00\);_(* &quot;-&quot;??_);_(@_)"/>
    <numFmt numFmtId="177" formatCode="_(&quot;$&quot;* #,##0_);_(&quot;$&quot;* \(#,##0\);_(&quot;$&quot;* &quot;-&quot;_);_(@_)"/>
    <numFmt numFmtId="178" formatCode="_(&quot;$&quot;* #,##0.00_);_(&quot;$&quot;* \(#,##0.00\);_(&quot;$&quot;* &quot;-&quot;??_);_(@_)"/>
    <numFmt numFmtId="179" formatCode="#,##0.0%"/>
    <numFmt numFmtId="180" formatCode="#,##0;\-#,##0;\ 0"/>
    <numFmt numFmtId="181" formatCode="#,##0.0%\-\p;\-#,##0.0%\-\p;\ 0.0%\-\p"/>
    <numFmt numFmtId="182" formatCode="##0.0;\(##0.0\);\-"/>
    <numFmt numFmtId="183" formatCode="0.0"/>
  </numFmts>
  <fonts count="76">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113388"/>
      <name val="Arial"/>
      <family val="2"/>
    </font>
    <font>
      <b/>
      <sz val="12"/>
      <color rgb="FF113388"/>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3F51FF"/>
      <name val="Arial"/>
      <family val="2"/>
    </font>
    <font>
      <i/>
      <vertAlign val="superscript"/>
      <sz val="8"/>
      <name val="Arial"/>
      <family val="2"/>
    </font>
    <font>
      <b/>
      <vertAlign val="superscript"/>
      <sz val="11"/>
      <name val="Arial"/>
      <family val="2"/>
    </font>
    <font>
      <vertAlign val="superscript"/>
      <sz val="11"/>
      <color rgb="FF113388"/>
      <name val="Arial"/>
      <family val="2"/>
    </font>
    <font>
      <b/>
      <i/>
      <sz val="8"/>
      <color rgb="FF3F51FF"/>
      <name val="Arial"/>
      <family val="2"/>
    </font>
    <font>
      <b/>
      <vertAlign val="superscript"/>
      <sz val="11"/>
      <color rgb="FF113388"/>
      <name val="Arial"/>
      <family val="2"/>
    </font>
    <font>
      <b/>
      <vertAlign val="superscript"/>
      <sz val="14"/>
      <color indexed="18"/>
      <name val="Arial"/>
      <family val="2"/>
    </font>
    <font>
      <b/>
      <sz val="10"/>
      <color rgb="FF113388"/>
      <name val="Arial"/>
      <family val="2"/>
    </font>
  </fonts>
  <fills count="3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s>
  <borders count="34">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s>
  <cellStyleXfs count="161">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68" fontId="30" fillId="0" borderId="0" applyFont="0" applyFill="0" applyBorder="0" applyAlignment="0" applyProtection="0"/>
    <xf numFmtId="169"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4" fontId="3"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0" fontId="3" fillId="20" borderId="12"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30" borderId="11"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31" borderId="11"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8" fillId="32"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3" fillId="33" borderId="12"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3" fillId="33" borderId="12"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3" fillId="33" borderId="12"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3" fillId="33" borderId="12"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50" fillId="0" borderId="0" applyNumberFormat="0" applyProtection="0">
      <alignment horizontal="left" vertical="center"/>
    </xf>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cellStyleXfs>
  <cellXfs count="723">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3" fontId="21" fillId="0" borderId="4" xfId="0" applyNumberFormat="1" applyFont="1" applyFill="1" applyBorder="1" applyAlignment="1">
      <alignment vertical="center"/>
    </xf>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7"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2" fillId="0" borderId="0" xfId="0" applyFont="1" applyFill="1" applyAlignment="1">
      <alignment horizontal="left" vertical="center" indent="1"/>
    </xf>
    <xf numFmtId="0" fontId="24" fillId="0" borderId="0" xfId="0" applyFont="1" applyFill="1" applyAlignment="1">
      <alignment horizontal="left" vertical="center" indent="1"/>
    </xf>
    <xf numFmtId="0" fontId="27" fillId="0" borderId="0" xfId="0" applyFont="1" applyFill="1" applyAlignment="1">
      <alignment vertical="center"/>
    </xf>
    <xf numFmtId="0" fontId="27" fillId="0" borderId="0" xfId="0" applyFont="1" applyFill="1" applyBorder="1" applyAlignment="1">
      <alignment vertical="center"/>
    </xf>
    <xf numFmtId="3" fontId="21" fillId="0" borderId="0" xfId="0" applyNumberFormat="1" applyFont="1" applyFill="1" applyBorder="1" applyAlignment="1">
      <alignment vertical="center"/>
    </xf>
    <xf numFmtId="0" fontId="27" fillId="0" borderId="0" xfId="0" applyFont="1" applyFill="1" applyBorder="1" applyAlignment="1">
      <alignment horizontal="right" vertical="center"/>
    </xf>
    <xf numFmtId="0" fontId="16" fillId="0" borderId="0" xfId="0" applyFont="1" applyBorder="1" applyAlignment="1">
      <alignment horizontal="right"/>
    </xf>
    <xf numFmtId="167" fontId="21" fillId="0" borderId="3" xfId="5" applyNumberFormat="1" applyFont="1" applyFill="1" applyBorder="1" applyAlignment="1">
      <alignment horizontal="right" vertical="center"/>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0" fontId="27" fillId="0" borderId="0" xfId="0" applyFont="1" applyFill="1" applyAlignment="1">
      <alignment horizontal="righ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4" fontId="14" fillId="0" borderId="3" xfId="40" applyNumberFormat="1" applyFont="1" applyFill="1" applyBorder="1" applyAlignment="1">
      <alignment vertical="center" wrapText="1"/>
    </xf>
    <xf numFmtId="166" fontId="5" fillId="0" borderId="0" xfId="0" applyNumberFormat="1" applyFont="1" applyBorder="1" applyAlignment="1">
      <alignment vertical="center"/>
    </xf>
    <xf numFmtId="166" fontId="5" fillId="0" borderId="0" xfId="0" applyNumberFormat="1" applyFont="1" applyBorder="1" applyAlignment="1">
      <alignment horizontal="right" vertical="center"/>
    </xf>
    <xf numFmtId="3" fontId="22" fillId="0" borderId="0" xfId="0" applyNumberFormat="1" applyFont="1" applyAlignment="1">
      <alignment vertical="center"/>
    </xf>
    <xf numFmtId="167"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7"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6"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7"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7"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0" fontId="0" fillId="18" borderId="0" xfId="0" applyFill="1" applyAlignment="1">
      <alignment horizontal="left"/>
    </xf>
    <xf numFmtId="0" fontId="0" fillId="18" borderId="0" xfId="0" applyFill="1"/>
    <xf numFmtId="0" fontId="37" fillId="18" borderId="0" xfId="0" applyFont="1" applyFill="1" applyAlignment="1">
      <alignment horizontal="left"/>
    </xf>
    <xf numFmtId="0" fontId="38" fillId="18" borderId="0" xfId="0" applyFont="1" applyFill="1" applyBorder="1" applyAlignment="1">
      <alignment vertical="center"/>
    </xf>
    <xf numFmtId="0" fontId="37" fillId="18" borderId="0" xfId="0" applyFont="1" applyFill="1" applyAlignment="1">
      <alignment horizontal="left" vertical="top"/>
    </xf>
    <xf numFmtId="0" fontId="38" fillId="18" borderId="0" xfId="0" applyFont="1" applyFill="1" applyBorder="1" applyAlignment="1">
      <alignment horizontal="left" vertical="top"/>
    </xf>
    <xf numFmtId="0" fontId="40" fillId="18" borderId="0" xfId="1" applyFont="1" applyFill="1" applyAlignment="1" applyProtection="1">
      <alignment horizontal="left" vertical="top"/>
    </xf>
    <xf numFmtId="0" fontId="0" fillId="18" borderId="0" xfId="0" applyFill="1" applyAlignment="1">
      <alignment vertical="top"/>
    </xf>
    <xf numFmtId="0" fontId="41" fillId="18" borderId="0" xfId="0" applyFont="1" applyFill="1" applyAlignment="1">
      <alignment horizontal="left" vertical="center"/>
    </xf>
    <xf numFmtId="0" fontId="8" fillId="18" borderId="0" xfId="0" applyFont="1" applyFill="1" applyAlignment="1">
      <alignment horizontal="left" vertical="center"/>
    </xf>
    <xf numFmtId="0" fontId="8" fillId="18" borderId="0" xfId="0" applyFont="1" applyFill="1" applyAlignment="1">
      <alignment vertical="center"/>
    </xf>
    <xf numFmtId="0" fontId="8" fillId="18" borderId="0" xfId="1" applyFont="1" applyFill="1" applyAlignment="1" applyProtection="1">
      <alignment horizontal="left" vertical="top"/>
    </xf>
    <xf numFmtId="0" fontId="42" fillId="18" borderId="0" xfId="0" applyFont="1" applyFill="1" applyBorder="1" applyAlignment="1">
      <alignment horizontal="left" vertical="top"/>
    </xf>
    <xf numFmtId="0" fontId="8" fillId="18" borderId="0" xfId="1" applyFont="1" applyFill="1" applyAlignment="1" applyProtection="1">
      <alignment horizontal="left" vertical="center"/>
    </xf>
    <xf numFmtId="0" fontId="42" fillId="18" borderId="0" xfId="0" applyFont="1" applyFill="1" applyBorder="1" applyAlignment="1">
      <alignment vertical="center"/>
    </xf>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22" fillId="0" borderId="0" xfId="0" applyFont="1" applyFill="1" applyAlignment="1">
      <alignment vertical="center" wrapText="1"/>
    </xf>
    <xf numFmtId="0" fontId="19" fillId="0" borderId="0" xfId="0" quotePrefix="1" applyFont="1" applyFill="1"/>
    <xf numFmtId="0" fontId="27" fillId="0" borderId="0" xfId="0" quotePrefix="1" applyFont="1" applyFill="1" applyBorder="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3"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0" fontId="22" fillId="0" borderId="0" xfId="0" applyNumberFormat="1" applyFont="1" applyFill="1" applyBorder="1" applyAlignment="1">
      <alignment vertical="center"/>
    </xf>
    <xf numFmtId="170" fontId="10" fillId="0" borderId="0" xfId="0" applyNumberFormat="1" applyFont="1" applyFill="1" applyBorder="1" applyAlignment="1">
      <alignment vertical="center"/>
    </xf>
    <xf numFmtId="170" fontId="23" fillId="0" borderId="6" xfId="0" applyNumberFormat="1" applyFont="1" applyFill="1" applyBorder="1" applyAlignment="1">
      <alignment vertical="center"/>
    </xf>
    <xf numFmtId="170" fontId="26" fillId="0" borderId="6" xfId="0" applyNumberFormat="1" applyFont="1" applyFill="1" applyBorder="1" applyAlignment="1">
      <alignment vertical="center"/>
    </xf>
    <xf numFmtId="170" fontId="23" fillId="0" borderId="4" xfId="0" applyNumberFormat="1" applyFont="1" applyFill="1" applyBorder="1" applyAlignment="1">
      <alignment vertical="center"/>
    </xf>
    <xf numFmtId="170"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67" fontId="22" fillId="0"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18" borderId="0" xfId="0" applyFont="1" applyFill="1" applyBorder="1" applyAlignment="1">
      <alignment vertical="center"/>
    </xf>
    <xf numFmtId="0" fontId="57" fillId="18" borderId="0" xfId="0" applyFont="1" applyFill="1" applyBorder="1" applyAlignment="1">
      <alignment horizontal="left" vertical="top"/>
    </xf>
    <xf numFmtId="0" fontId="58" fillId="0" borderId="0" xfId="0" applyFont="1" applyFill="1" applyBorder="1" applyAlignment="1">
      <alignment vertical="center"/>
    </xf>
    <xf numFmtId="0" fontId="60" fillId="0" borderId="0" xfId="0" applyFont="1" applyFill="1" applyBorder="1"/>
    <xf numFmtId="0" fontId="57" fillId="0" borderId="0" xfId="0" applyFont="1" applyFill="1" applyBorder="1"/>
    <xf numFmtId="0" fontId="43" fillId="0" borderId="0" xfId="0" applyFont="1" applyAlignment="1">
      <alignment horizontal="left" vertical="center" indent="1"/>
    </xf>
    <xf numFmtId="170" fontId="43" fillId="0" borderId="0" xfId="0" applyNumberFormat="1" applyFont="1" applyFill="1" applyBorder="1" applyAlignment="1">
      <alignment vertical="center"/>
    </xf>
    <xf numFmtId="170"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47" fillId="0" borderId="0" xfId="1" applyFont="1" applyAlignment="1" applyProtection="1">
      <alignment horizontal="left" vertical="center"/>
    </xf>
    <xf numFmtId="0" fontId="29" fillId="0" borderId="0" xfId="0" applyFont="1" applyFill="1" applyBorder="1" applyAlignment="1">
      <alignment vertical="top"/>
    </xf>
    <xf numFmtId="0" fontId="61" fillId="0" borderId="0" xfId="0" applyFont="1" applyFill="1"/>
    <xf numFmtId="0" fontId="62" fillId="0" borderId="0" xfId="0" applyFont="1" applyFill="1"/>
    <xf numFmtId="0" fontId="63"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3" fontId="21" fillId="0" borderId="19" xfId="0" applyNumberFormat="1" applyFont="1" applyFill="1" applyBorder="1" applyAlignment="1">
      <alignment vertical="center"/>
    </xf>
    <xf numFmtId="167" fontId="21" fillId="0" borderId="19" xfId="5"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1" fillId="0" borderId="20" xfId="0" applyNumberFormat="1" applyFont="1" applyFill="1" applyBorder="1" applyAlignment="1">
      <alignment vertical="center"/>
    </xf>
    <xf numFmtId="167" fontId="21" fillId="0" borderId="20" xfId="5"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4" fillId="0" borderId="3" xfId="40" applyNumberFormat="1" applyFont="1" applyFill="1" applyBorder="1" applyAlignment="1">
      <alignment vertical="center" wrapText="1"/>
    </xf>
    <xf numFmtId="14" fontId="64" fillId="0" borderId="0" xfId="40" applyNumberFormat="1" applyFont="1" applyFill="1" applyBorder="1" applyAlignment="1">
      <alignment vertical="center" wrapText="1"/>
    </xf>
    <xf numFmtId="3" fontId="65" fillId="0" borderId="0" xfId="0" applyNumberFormat="1" applyFont="1" applyAlignment="1">
      <alignment horizontal="right" vertical="center"/>
    </xf>
    <xf numFmtId="3" fontId="66" fillId="0" borderId="0" xfId="0" applyNumberFormat="1" applyFont="1" applyBorder="1" applyAlignment="1">
      <alignment vertical="center"/>
    </xf>
    <xf numFmtId="3" fontId="65" fillId="0" borderId="18" xfId="0" applyNumberFormat="1" applyFont="1" applyBorder="1" applyAlignment="1">
      <alignment horizontal="right" vertical="center"/>
    </xf>
    <xf numFmtId="3" fontId="65" fillId="0" borderId="18" xfId="0" applyNumberFormat="1" applyFont="1" applyFill="1" applyBorder="1" applyAlignment="1">
      <alignment horizontal="right" vertical="center"/>
    </xf>
    <xf numFmtId="3" fontId="65" fillId="0" borderId="4" xfId="0" applyNumberFormat="1" applyFont="1" applyFill="1" applyBorder="1" applyAlignment="1">
      <alignment vertical="center"/>
    </xf>
    <xf numFmtId="3" fontId="65" fillId="0" borderId="0" xfId="0" applyNumberFormat="1" applyFont="1" applyFill="1" applyBorder="1" applyAlignment="1">
      <alignment vertical="center"/>
    </xf>
    <xf numFmtId="3" fontId="64" fillId="0" borderId="0" xfId="38" quotePrefix="1" applyNumberFormat="1" applyFont="1" applyFill="1" applyBorder="1" applyAlignment="1">
      <alignment vertical="center"/>
    </xf>
    <xf numFmtId="0" fontId="67" fillId="0" borderId="0" xfId="0" applyFont="1" applyFill="1" applyBorder="1" applyAlignment="1">
      <alignment vertical="center"/>
    </xf>
    <xf numFmtId="3" fontId="65" fillId="0" borderId="19" xfId="0" applyNumberFormat="1" applyFont="1" applyBorder="1" applyAlignment="1">
      <alignment horizontal="right" vertical="center"/>
    </xf>
    <xf numFmtId="3" fontId="66" fillId="0" borderId="0" xfId="0" applyNumberFormat="1" applyFont="1" applyFill="1" applyBorder="1" applyAlignment="1">
      <alignment vertical="center"/>
    </xf>
    <xf numFmtId="3" fontId="65" fillId="0" borderId="20" xfId="0" applyNumberFormat="1" applyFont="1" applyBorder="1" applyAlignment="1">
      <alignment horizontal="right" vertical="center"/>
    </xf>
    <xf numFmtId="3" fontId="65" fillId="0" borderId="3" xfId="0" applyNumberFormat="1" applyFont="1" applyBorder="1" applyAlignment="1">
      <alignment horizontal="right" vertical="center"/>
    </xf>
    <xf numFmtId="14" fontId="64" fillId="0" borderId="3" xfId="40" applyNumberFormat="1" applyFont="1" applyFill="1" applyBorder="1" applyAlignment="1">
      <alignment horizontal="right" vertical="center" wrapText="1"/>
    </xf>
    <xf numFmtId="179" fontId="65" fillId="0" borderId="0" xfId="5" applyNumberFormat="1" applyFont="1" applyAlignment="1">
      <alignment horizontal="right" vertical="center"/>
    </xf>
    <xf numFmtId="179" fontId="65" fillId="0" borderId="18" xfId="5" applyNumberFormat="1" applyFont="1" applyBorder="1" applyAlignment="1">
      <alignment horizontal="right" vertical="center"/>
    </xf>
    <xf numFmtId="179" fontId="65" fillId="0" borderId="4" xfId="5" applyNumberFormat="1" applyFont="1" applyBorder="1" applyAlignment="1">
      <alignment horizontal="right" vertical="center"/>
    </xf>
    <xf numFmtId="167" fontId="65" fillId="0" borderId="0" xfId="5" applyNumberFormat="1" applyFont="1" applyAlignment="1">
      <alignment horizontal="right" vertical="center"/>
    </xf>
    <xf numFmtId="179" fontId="65" fillId="0" borderId="19" xfId="5" applyNumberFormat="1" applyFont="1" applyBorder="1" applyAlignment="1">
      <alignment horizontal="right" vertical="center"/>
    </xf>
    <xf numFmtId="179" fontId="65" fillId="0" borderId="20" xfId="5" applyNumberFormat="1" applyFont="1" applyBorder="1" applyAlignment="1">
      <alignment horizontal="right" vertical="center"/>
    </xf>
    <xf numFmtId="179" fontId="65" fillId="0" borderId="3" xfId="5" applyNumberFormat="1" applyFont="1" applyBorder="1" applyAlignment="1">
      <alignment horizontal="right" vertical="center"/>
    </xf>
    <xf numFmtId="166" fontId="34" fillId="0" borderId="21" xfId="10" applyNumberFormat="1" applyFont="1" applyBorder="1" applyAlignment="1">
      <alignment vertical="center"/>
    </xf>
    <xf numFmtId="3" fontId="59" fillId="0" borderId="21" xfId="0" quotePrefix="1" applyNumberFormat="1" applyFont="1" applyFill="1" applyBorder="1" applyAlignment="1">
      <alignment horizontal="left" vertical="top"/>
    </xf>
    <xf numFmtId="3" fontId="59" fillId="0" borderId="21" xfId="0" quotePrefix="1" applyNumberFormat="1" applyFont="1" applyFill="1" applyBorder="1" applyAlignment="1">
      <alignment vertical="center"/>
    </xf>
    <xf numFmtId="3" fontId="59" fillId="0" borderId="21" xfId="0" quotePrefix="1" applyNumberFormat="1" applyFont="1" applyFill="1" applyBorder="1" applyAlignment="1">
      <alignment horizontal="right" vertical="center"/>
    </xf>
    <xf numFmtId="3" fontId="59" fillId="0" borderId="21" xfId="0" quotePrefix="1" applyNumberFormat="1" applyFont="1" applyFill="1" applyBorder="1" applyAlignment="1">
      <alignment horizontal="center" vertical="top"/>
    </xf>
    <xf numFmtId="3" fontId="65" fillId="0" borderId="19" xfId="0" applyNumberFormat="1" applyFont="1" applyFill="1" applyBorder="1" applyAlignment="1">
      <alignment vertical="center"/>
    </xf>
    <xf numFmtId="3" fontId="65" fillId="0" borderId="20" xfId="0" applyNumberFormat="1" applyFont="1" applyFill="1" applyBorder="1" applyAlignment="1">
      <alignment vertical="center"/>
    </xf>
    <xf numFmtId="167" fontId="65" fillId="0" borderId="19" xfId="5" applyNumberFormat="1" applyFont="1" applyFill="1" applyBorder="1" applyAlignment="1">
      <alignment horizontal="right" vertical="center"/>
    </xf>
    <xf numFmtId="167" fontId="65" fillId="0" borderId="20" xfId="5" applyNumberFormat="1" applyFont="1" applyFill="1" applyBorder="1" applyAlignment="1">
      <alignment horizontal="right" vertical="center"/>
    </xf>
    <xf numFmtId="167" fontId="65" fillId="0" borderId="3" xfId="5" applyNumberFormat="1" applyFont="1" applyFill="1" applyBorder="1" applyAlignment="1">
      <alignment horizontal="right" vertical="center"/>
    </xf>
    <xf numFmtId="3" fontId="65" fillId="0" borderId="0" xfId="0" applyNumberFormat="1" applyFont="1" applyBorder="1" applyAlignment="1">
      <alignment horizontal="right" vertical="center"/>
    </xf>
    <xf numFmtId="3" fontId="65" fillId="0" borderId="4" xfId="0" applyNumberFormat="1" applyFont="1" applyBorder="1" applyAlignment="1">
      <alignment horizontal="right" vertical="center"/>
    </xf>
    <xf numFmtId="179" fontId="64" fillId="0" borderId="3" xfId="40" applyNumberFormat="1" applyFont="1" applyFill="1" applyBorder="1" applyAlignment="1">
      <alignment horizontal="right" vertical="center" wrapText="1"/>
    </xf>
    <xf numFmtId="3" fontId="59" fillId="0" borderId="0" xfId="0" quotePrefix="1" applyNumberFormat="1" applyFont="1" applyFill="1" applyBorder="1" applyAlignment="1">
      <alignment horizontal="left" vertical="top"/>
    </xf>
    <xf numFmtId="0" fontId="57" fillId="19" borderId="21" xfId="0" applyFont="1" applyFill="1" applyBorder="1" applyAlignment="1">
      <alignment horizontal="center" vertical="center" wrapText="1"/>
    </xf>
    <xf numFmtId="170" fontId="22" fillId="0" borderId="18" xfId="0" applyNumberFormat="1" applyFont="1" applyFill="1" applyBorder="1" applyAlignment="1">
      <alignment vertical="center"/>
    </xf>
    <xf numFmtId="170"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0" fontId="43" fillId="0" borderId="18" xfId="0" applyNumberFormat="1" applyFont="1" applyFill="1" applyBorder="1" applyAlignment="1">
      <alignment vertical="center"/>
    </xf>
    <xf numFmtId="170" fontId="44" fillId="0" borderId="18" xfId="0" applyNumberFormat="1" applyFont="1" applyFill="1" applyBorder="1" applyAlignment="1">
      <alignment vertical="center"/>
    </xf>
    <xf numFmtId="0" fontId="22" fillId="0" borderId="22" xfId="0" applyFont="1" applyBorder="1" applyAlignment="1">
      <alignment vertical="center"/>
    </xf>
    <xf numFmtId="170" fontId="22" fillId="0" borderId="22" xfId="0" applyNumberFormat="1" applyFont="1" applyFill="1" applyBorder="1" applyAlignment="1">
      <alignment vertical="center"/>
    </xf>
    <xf numFmtId="170" fontId="10" fillId="0" borderId="22" xfId="0" applyNumberFormat="1" applyFont="1" applyFill="1" applyBorder="1" applyAlignment="1">
      <alignment vertical="center"/>
    </xf>
    <xf numFmtId="0" fontId="23" fillId="0" borderId="17" xfId="0" applyFont="1" applyBorder="1" applyAlignment="1">
      <alignment vertical="center"/>
    </xf>
    <xf numFmtId="170" fontId="23" fillId="0" borderId="17" xfId="0" applyNumberFormat="1" applyFont="1" applyFill="1" applyBorder="1" applyAlignment="1">
      <alignment vertical="center"/>
    </xf>
    <xf numFmtId="170" fontId="26" fillId="0" borderId="17" xfId="0" applyNumberFormat="1" applyFont="1" applyFill="1" applyBorder="1" applyAlignment="1">
      <alignment vertical="center"/>
    </xf>
    <xf numFmtId="0" fontId="22" fillId="0" borderId="23" xfId="0" applyFont="1" applyBorder="1" applyAlignment="1">
      <alignment vertical="center"/>
    </xf>
    <xf numFmtId="170" fontId="22" fillId="0" borderId="23" xfId="0" applyNumberFormat="1" applyFont="1" applyFill="1" applyBorder="1" applyAlignment="1">
      <alignment vertical="center"/>
    </xf>
    <xf numFmtId="170" fontId="10" fillId="0" borderId="23" xfId="0" applyNumberFormat="1" applyFont="1" applyFill="1" applyBorder="1" applyAlignment="1">
      <alignment vertical="center"/>
    </xf>
    <xf numFmtId="170" fontId="65" fillId="0" borderId="17" xfId="0" applyNumberFormat="1" applyFont="1" applyFill="1" applyBorder="1" applyAlignment="1">
      <alignment vertical="center"/>
    </xf>
    <xf numFmtId="170" fontId="65" fillId="0" borderId="4" xfId="0" applyNumberFormat="1" applyFont="1" applyFill="1" applyBorder="1" applyAlignment="1">
      <alignment vertical="center"/>
    </xf>
    <xf numFmtId="170" fontId="65" fillId="0" borderId="6"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3" fontId="59" fillId="0" borderId="21" xfId="0" quotePrefix="1" applyNumberFormat="1" applyFont="1" applyFill="1" applyBorder="1" applyAlignment="1">
      <alignment horizontal="center" vertical="top" wrapText="1"/>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17" fillId="0" borderId="18" xfId="0" applyFont="1" applyFill="1" applyBorder="1"/>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2" fillId="0" borderId="18" xfId="0" applyFont="1" applyFill="1" applyBorder="1" applyAlignment="1">
      <alignment vertical="center" wrapTex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3" fontId="23" fillId="0" borderId="17" xfId="38" quotePrefix="1" applyNumberFormat="1" applyFont="1" applyFill="1" applyBorder="1" applyAlignment="1">
      <alignment horizontal="right" vertical="center"/>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3" fontId="65" fillId="0" borderId="3" xfId="38" quotePrefix="1" applyNumberFormat="1" applyFont="1" applyFill="1" applyBorder="1" applyAlignment="1">
      <alignment horizontal="right" vertical="center"/>
    </xf>
    <xf numFmtId="3" fontId="65" fillId="0" borderId="0" xfId="0" applyNumberFormat="1" applyFont="1" applyFill="1" applyAlignment="1">
      <alignment horizontal="right" vertical="center"/>
    </xf>
    <xf numFmtId="0" fontId="64" fillId="0" borderId="18" xfId="0" applyFont="1" applyFill="1" applyBorder="1"/>
    <xf numFmtId="3" fontId="65" fillId="0" borderId="26" xfId="38" quotePrefix="1" applyNumberFormat="1" applyFont="1" applyFill="1" applyBorder="1" applyAlignment="1">
      <alignment horizontal="right" vertical="center"/>
    </xf>
    <xf numFmtId="3" fontId="65" fillId="0" borderId="25" xfId="38" quotePrefix="1" applyNumberFormat="1" applyFont="1" applyFill="1" applyBorder="1" applyAlignment="1">
      <alignment horizontal="right" vertical="center"/>
    </xf>
    <xf numFmtId="3" fontId="65" fillId="0" borderId="22" xfId="0" applyNumberFormat="1" applyFont="1" applyFill="1" applyBorder="1" applyAlignment="1">
      <alignment horizontal="right" vertical="center"/>
    </xf>
    <xf numFmtId="3" fontId="65" fillId="0" borderId="18" xfId="38" quotePrefix="1" applyNumberFormat="1" applyFont="1" applyFill="1" applyBorder="1" applyAlignment="1">
      <alignment horizontal="right" vertical="center"/>
    </xf>
    <xf numFmtId="3" fontId="65" fillId="0" borderId="0" xfId="38" quotePrefix="1" applyNumberFormat="1" applyFont="1" applyFill="1" applyBorder="1" applyAlignment="1">
      <alignment horizontal="right" vertical="center"/>
    </xf>
    <xf numFmtId="3" fontId="65" fillId="0" borderId="4" xfId="38" quotePrefix="1" applyNumberFormat="1" applyFont="1" applyFill="1" applyBorder="1" applyAlignment="1">
      <alignment horizontal="right" vertical="center"/>
    </xf>
    <xf numFmtId="0" fontId="64" fillId="0" borderId="0" xfId="0" applyFont="1" applyFill="1" applyBorder="1"/>
    <xf numFmtId="3" fontId="65" fillId="0" borderId="22" xfId="38" quotePrefix="1" applyNumberFormat="1" applyFont="1" applyFill="1" applyBorder="1" applyAlignment="1">
      <alignment horizontal="right" vertical="center"/>
    </xf>
    <xf numFmtId="3" fontId="65" fillId="0" borderId="10" xfId="38" quotePrefix="1" applyNumberFormat="1" applyFont="1" applyFill="1" applyBorder="1" applyAlignment="1">
      <alignment horizontal="right" vertical="center"/>
    </xf>
    <xf numFmtId="3" fontId="65" fillId="0" borderId="5" xfId="38" quotePrefix="1" applyNumberFormat="1" applyFont="1" applyFill="1" applyBorder="1" applyAlignment="1">
      <alignment horizontal="right" vertical="center"/>
    </xf>
    <xf numFmtId="3" fontId="65" fillId="0" borderId="23" xfId="0" applyNumberFormat="1" applyFont="1" applyFill="1" applyBorder="1" applyAlignment="1">
      <alignment horizontal="right" vertical="center"/>
    </xf>
    <xf numFmtId="3" fontId="65" fillId="0" borderId="26" xfId="0" applyNumberFormat="1" applyFont="1" applyFill="1" applyBorder="1" applyAlignment="1">
      <alignment horizontal="right" vertical="center"/>
    </xf>
    <xf numFmtId="3" fontId="65" fillId="0" borderId="27" xfId="38" quotePrefix="1" applyNumberFormat="1" applyFont="1" applyFill="1" applyBorder="1" applyAlignment="1">
      <alignment horizontal="right" vertical="center"/>
    </xf>
    <xf numFmtId="0" fontId="64" fillId="0" borderId="24" xfId="0" applyFont="1" applyBorder="1" applyAlignment="1">
      <alignment horizontal="right" vertical="center"/>
    </xf>
    <xf numFmtId="0" fontId="64" fillId="0" borderId="21" xfId="0" applyFont="1" applyBorder="1" applyAlignment="1">
      <alignment horizontal="right" vertical="center"/>
    </xf>
    <xf numFmtId="179" fontId="65" fillId="0" borderId="5" xfId="38" quotePrefix="1" applyNumberFormat="1" applyFont="1" applyFill="1" applyBorder="1" applyAlignment="1">
      <alignment horizontal="right" vertical="center"/>
    </xf>
    <xf numFmtId="3" fontId="65" fillId="0" borderId="0" xfId="0" applyNumberFormat="1" applyFont="1" applyFill="1" applyBorder="1" applyAlignment="1">
      <alignment horizontal="right" vertical="center"/>
    </xf>
    <xf numFmtId="179" fontId="65" fillId="0" borderId="18" xfId="38" quotePrefix="1" applyNumberFormat="1" applyFont="1" applyFill="1" applyBorder="1" applyAlignment="1">
      <alignment horizontal="right" vertical="center"/>
    </xf>
    <xf numFmtId="179" fontId="65" fillId="0" borderId="26" xfId="38" quotePrefix="1" applyNumberFormat="1" applyFont="1" applyFill="1" applyBorder="1" applyAlignment="1">
      <alignment horizontal="right" vertical="center"/>
    </xf>
    <xf numFmtId="179" fontId="65" fillId="0" borderId="25" xfId="38" quotePrefix="1" applyNumberFormat="1" applyFont="1" applyFill="1" applyBorder="1" applyAlignment="1">
      <alignment horizontal="right" vertical="center"/>
    </xf>
    <xf numFmtId="179" fontId="65" fillId="0" borderId="22" xfId="38" quotePrefix="1" applyNumberFormat="1" applyFont="1" applyFill="1" applyBorder="1" applyAlignment="1">
      <alignment horizontal="right" vertical="center"/>
    </xf>
    <xf numFmtId="179" fontId="65" fillId="0" borderId="0" xfId="38" quotePrefix="1" applyNumberFormat="1" applyFont="1" applyFill="1" applyBorder="1" applyAlignment="1">
      <alignment horizontal="right" vertical="center"/>
    </xf>
    <xf numFmtId="179" fontId="65" fillId="0" borderId="4" xfId="38" quotePrefix="1" applyNumberFormat="1" applyFont="1" applyFill="1" applyBorder="1" applyAlignment="1">
      <alignment horizontal="right" vertical="center"/>
    </xf>
    <xf numFmtId="179" fontId="65" fillId="0" borderId="10" xfId="38" quotePrefix="1" applyNumberFormat="1" applyFont="1" applyFill="1" applyBorder="1" applyAlignment="1">
      <alignment horizontal="right" vertical="center"/>
    </xf>
    <xf numFmtId="179" fontId="65" fillId="0" borderId="23" xfId="38" quotePrefix="1" applyNumberFormat="1" applyFont="1" applyFill="1" applyBorder="1" applyAlignment="1">
      <alignment horizontal="right" vertical="center"/>
    </xf>
    <xf numFmtId="179" fontId="65" fillId="0" borderId="3" xfId="38" quotePrefix="1" applyNumberFormat="1" applyFont="1" applyFill="1" applyBorder="1" applyAlignment="1">
      <alignment horizontal="right" vertical="center"/>
    </xf>
    <xf numFmtId="0" fontId="23" fillId="0" borderId="0" xfId="0" applyFont="1" applyFill="1" applyBorder="1" applyAlignment="1">
      <alignment vertical="center"/>
    </xf>
    <xf numFmtId="1" fontId="22" fillId="0" borderId="18" xfId="0" applyNumberFormat="1" applyFont="1" applyFill="1" applyBorder="1" applyAlignment="1">
      <alignment horizontal="righ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65" fillId="0" borderId="25" xfId="0" applyNumberFormat="1" applyFont="1" applyFill="1" applyBorder="1" applyAlignment="1">
      <alignment horizontal="right" vertical="center"/>
    </xf>
    <xf numFmtId="3" fontId="65" fillId="0" borderId="27" xfId="0" applyNumberFormat="1" applyFont="1" applyFill="1" applyBorder="1" applyAlignment="1">
      <alignment horizontal="right" vertical="center"/>
    </xf>
    <xf numFmtId="3" fontId="65" fillId="0" borderId="4" xfId="0" applyNumberFormat="1" applyFont="1" applyFill="1" applyBorder="1" applyAlignment="1">
      <alignment horizontal="right" vertical="center"/>
    </xf>
    <xf numFmtId="3" fontId="65" fillId="0" borderId="5" xfId="0" applyNumberFormat="1" applyFont="1" applyFill="1" applyBorder="1" applyAlignment="1">
      <alignment horizontal="right" vertical="center"/>
    </xf>
    <xf numFmtId="3" fontId="65" fillId="0" borderId="20" xfId="0" applyNumberFormat="1" applyFont="1" applyFill="1" applyBorder="1" applyAlignment="1">
      <alignment horizontal="right" vertical="center"/>
    </xf>
    <xf numFmtId="3" fontId="65" fillId="0" borderId="3" xfId="0" applyNumberFormat="1" applyFont="1" applyFill="1" applyBorder="1" applyAlignment="1">
      <alignment horizontal="right" vertical="center"/>
    </xf>
    <xf numFmtId="0" fontId="65" fillId="0" borderId="0" xfId="0" applyFont="1" applyFill="1" applyBorder="1" applyAlignment="1">
      <alignment vertical="center"/>
    </xf>
    <xf numFmtId="0" fontId="66" fillId="0" borderId="0" xfId="0" applyFont="1" applyFill="1"/>
    <xf numFmtId="0" fontId="66" fillId="0" borderId="0" xfId="0" applyFont="1" applyFill="1" applyBorder="1" applyAlignment="1">
      <alignment vertical="center"/>
    </xf>
    <xf numFmtId="0" fontId="66" fillId="0" borderId="18" xfId="0" applyFont="1" applyFill="1" applyBorder="1"/>
    <xf numFmtId="0" fontId="66" fillId="0" borderId="26" xfId="0" applyFont="1" applyFill="1" applyBorder="1"/>
    <xf numFmtId="0" fontId="65" fillId="0" borderId="25" xfId="0" applyFont="1" applyFill="1" applyBorder="1"/>
    <xf numFmtId="0" fontId="66" fillId="0" borderId="22" xfId="0" applyFont="1" applyFill="1" applyBorder="1"/>
    <xf numFmtId="0" fontId="66" fillId="0" borderId="25" xfId="0" applyFont="1" applyFill="1" applyBorder="1"/>
    <xf numFmtId="179" fontId="65" fillId="0" borderId="27" xfId="38" quotePrefix="1" applyNumberFormat="1" applyFont="1" applyFill="1" applyBorder="1" applyAlignment="1">
      <alignment horizontal="right" vertical="center"/>
    </xf>
    <xf numFmtId="0" fontId="66" fillId="0" borderId="27" xfId="0" applyFont="1" applyFill="1" applyBorder="1"/>
    <xf numFmtId="0" fontId="66" fillId="0" borderId="4" xfId="0" applyFont="1" applyFill="1" applyBorder="1"/>
    <xf numFmtId="0" fontId="66" fillId="0" borderId="0" xfId="0" applyFont="1" applyFill="1" applyBorder="1"/>
    <xf numFmtId="0" fontId="65" fillId="0" borderId="27" xfId="0" applyFont="1" applyFill="1" applyBorder="1"/>
    <xf numFmtId="0" fontId="66" fillId="0" borderId="5" xfId="0" applyFont="1" applyFill="1" applyBorder="1"/>
    <xf numFmtId="0" fontId="66" fillId="0" borderId="23" xfId="0" applyFont="1" applyFill="1" applyBorder="1"/>
    <xf numFmtId="49" fontId="66" fillId="0" borderId="0" xfId="0" applyNumberFormat="1" applyFont="1" applyBorder="1" applyAlignment="1">
      <alignment horizontal="left" vertical="center" indent="1"/>
    </xf>
    <xf numFmtId="179" fontId="65" fillId="0" borderId="20" xfId="38" quotePrefix="1" applyNumberFormat="1" applyFont="1" applyFill="1" applyBorder="1" applyAlignment="1">
      <alignment horizontal="right" vertical="center"/>
    </xf>
    <xf numFmtId="0" fontId="66" fillId="0" borderId="20" xfId="0" applyFont="1" applyFill="1" applyBorder="1"/>
    <xf numFmtId="49" fontId="65" fillId="0" borderId="0" xfId="0" applyNumberFormat="1" applyFont="1" applyBorder="1" applyAlignment="1">
      <alignment horizontal="left" vertical="center" indent="1"/>
    </xf>
    <xf numFmtId="0" fontId="66" fillId="0" borderId="3" xfId="0" applyFont="1" applyFill="1" applyBorder="1"/>
    <xf numFmtId="3" fontId="65" fillId="0" borderId="5" xfId="0" quotePrefix="1" applyNumberFormat="1" applyFont="1" applyFill="1" applyBorder="1" applyAlignment="1">
      <alignment vertical="center"/>
    </xf>
    <xf numFmtId="0" fontId="66" fillId="0" borderId="0" xfId="0" applyFont="1" applyFill="1" applyBorder="1" applyAlignment="1">
      <alignment horizontal="left" vertical="center" indent="1"/>
    </xf>
    <xf numFmtId="3" fontId="65" fillId="0" borderId="18" xfId="0" quotePrefix="1" applyNumberFormat="1" applyFont="1" applyFill="1" applyBorder="1" applyAlignment="1">
      <alignment vertical="center"/>
    </xf>
    <xf numFmtId="3" fontId="65" fillId="0" borderId="0" xfId="0" quotePrefix="1" applyNumberFormat="1" applyFont="1" applyFill="1" applyBorder="1" applyAlignment="1">
      <alignment vertical="center"/>
    </xf>
    <xf numFmtId="3" fontId="65" fillId="0" borderId="4" xfId="0" quotePrefix="1" applyNumberFormat="1" applyFont="1" applyFill="1" applyBorder="1" applyAlignment="1">
      <alignment vertical="center"/>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0" fontId="22" fillId="0" borderId="28" xfId="0" applyFont="1" applyFill="1" applyBorder="1" applyAlignment="1">
      <alignment vertical="center"/>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3" fontId="65" fillId="0" borderId="0" xfId="0" applyNumberFormat="1" applyFont="1" applyFill="1" applyAlignment="1">
      <alignment horizontal="right" vertical="center" wrapText="1"/>
    </xf>
    <xf numFmtId="3" fontId="65" fillId="0" borderId="18" xfId="0" applyNumberFormat="1" applyFont="1" applyFill="1" applyBorder="1" applyAlignment="1">
      <alignment horizontal="right" vertical="center" wrapText="1"/>
    </xf>
    <xf numFmtId="3" fontId="65" fillId="0" borderId="26" xfId="0" applyNumberFormat="1" applyFont="1" applyFill="1" applyBorder="1" applyAlignment="1">
      <alignment horizontal="right" vertical="center" wrapText="1"/>
    </xf>
    <xf numFmtId="3" fontId="65" fillId="0" borderId="28" xfId="0" applyNumberFormat="1" applyFont="1" applyFill="1" applyBorder="1" applyAlignment="1">
      <alignment vertical="center"/>
    </xf>
    <xf numFmtId="3" fontId="65" fillId="0" borderId="25" xfId="0" applyNumberFormat="1" applyFont="1" applyFill="1" applyBorder="1" applyAlignment="1">
      <alignment vertical="center"/>
    </xf>
    <xf numFmtId="3" fontId="65" fillId="0" borderId="22" xfId="0" applyNumberFormat="1" applyFont="1" applyFill="1" applyBorder="1" applyAlignment="1">
      <alignment horizontal="right" vertical="center" wrapText="1"/>
    </xf>
    <xf numFmtId="3" fontId="65" fillId="0" borderId="25" xfId="0" applyNumberFormat="1" applyFont="1" applyFill="1" applyBorder="1" applyAlignment="1">
      <alignment horizontal="right" vertical="center" wrapText="1"/>
    </xf>
    <xf numFmtId="3" fontId="65" fillId="0" borderId="27" xfId="0" applyNumberFormat="1" applyFont="1" applyFill="1" applyBorder="1" applyAlignment="1">
      <alignment horizontal="right" vertical="center" wrapText="1"/>
    </xf>
    <xf numFmtId="3" fontId="65" fillId="0" borderId="3" xfId="0" applyNumberFormat="1" applyFont="1" applyFill="1" applyBorder="1" applyAlignment="1">
      <alignment horizontal="right" vertical="center" wrapText="1"/>
    </xf>
    <xf numFmtId="3" fontId="65" fillId="0" borderId="19" xfId="0" applyNumberFormat="1" applyFont="1" applyFill="1" applyBorder="1" applyAlignment="1">
      <alignment horizontal="right" vertical="center" wrapText="1"/>
    </xf>
    <xf numFmtId="3" fontId="65" fillId="0" borderId="4" xfId="0" applyNumberFormat="1" applyFont="1" applyFill="1" applyBorder="1" applyAlignment="1">
      <alignment horizontal="right" vertical="center" wrapText="1"/>
    </xf>
    <xf numFmtId="3" fontId="65" fillId="0" borderId="20" xfId="0" applyNumberFormat="1" applyFont="1" applyFill="1" applyBorder="1" applyAlignment="1">
      <alignment horizontal="right" vertical="center" wrapText="1"/>
    </xf>
    <xf numFmtId="0" fontId="64" fillId="0" borderId="21" xfId="10" applyNumberFormat="1" applyFont="1" applyFill="1" applyBorder="1" applyAlignment="1">
      <alignment vertical="center"/>
    </xf>
    <xf numFmtId="167" fontId="65" fillId="0" borderId="18" xfId="38" quotePrefix="1" applyNumberFormat="1" applyFont="1" applyFill="1" applyBorder="1" applyAlignment="1">
      <alignment horizontal="right" vertical="center"/>
    </xf>
    <xf numFmtId="167" fontId="65" fillId="0" borderId="26" xfId="38" quotePrefix="1" applyNumberFormat="1" applyFont="1" applyFill="1" applyBorder="1" applyAlignment="1">
      <alignment horizontal="right" vertical="center"/>
    </xf>
    <xf numFmtId="179" fontId="65" fillId="0" borderId="28" xfId="38" quotePrefix="1" applyNumberFormat="1" applyFont="1" applyFill="1" applyBorder="1" applyAlignment="1">
      <alignment horizontal="right" vertical="center"/>
    </xf>
    <xf numFmtId="167" fontId="65" fillId="0" borderId="28" xfId="38" quotePrefix="1" applyNumberFormat="1" applyFont="1" applyFill="1" applyBorder="1" applyAlignment="1">
      <alignment horizontal="right" vertical="center"/>
    </xf>
    <xf numFmtId="167" fontId="65" fillId="0" borderId="25" xfId="38" quotePrefix="1" applyNumberFormat="1" applyFont="1" applyFill="1" applyBorder="1" applyAlignment="1">
      <alignment horizontal="right" vertical="center"/>
    </xf>
    <xf numFmtId="167" fontId="65" fillId="0" borderId="22" xfId="38" quotePrefix="1" applyNumberFormat="1" applyFont="1" applyFill="1" applyBorder="1" applyAlignment="1">
      <alignment horizontal="right" vertical="center"/>
    </xf>
    <xf numFmtId="167" fontId="65" fillId="0" borderId="27" xfId="38" quotePrefix="1" applyNumberFormat="1" applyFont="1" applyFill="1" applyBorder="1" applyAlignment="1">
      <alignment horizontal="right" vertical="center"/>
    </xf>
    <xf numFmtId="167" fontId="65" fillId="0" borderId="3" xfId="38" quotePrefix="1" applyNumberFormat="1" applyFont="1" applyFill="1" applyBorder="1" applyAlignment="1">
      <alignment horizontal="right" vertical="center"/>
    </xf>
    <xf numFmtId="167" fontId="65" fillId="0" borderId="0" xfId="38" quotePrefix="1" applyNumberFormat="1" applyFont="1" applyFill="1" applyBorder="1" applyAlignment="1">
      <alignment horizontal="right" vertical="center"/>
    </xf>
    <xf numFmtId="179" fontId="65" fillId="0" borderId="19" xfId="38" quotePrefix="1" applyNumberFormat="1" applyFont="1" applyFill="1" applyBorder="1" applyAlignment="1">
      <alignment horizontal="right" vertical="center"/>
    </xf>
    <xf numFmtId="167" fontId="65" fillId="0" borderId="19" xfId="38" quotePrefix="1" applyNumberFormat="1" applyFont="1" applyFill="1" applyBorder="1" applyAlignment="1">
      <alignment horizontal="right" vertical="center"/>
    </xf>
    <xf numFmtId="167" fontId="65" fillId="0" borderId="20" xfId="38" quotePrefix="1" applyNumberFormat="1" applyFont="1" applyFill="1" applyBorder="1" applyAlignment="1">
      <alignment horizontal="righ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7" fontId="22" fillId="19" borderId="18" xfId="0" applyNumberFormat="1" applyFont="1" applyFill="1" applyBorder="1" applyAlignment="1">
      <alignment horizontal="right" vertical="center"/>
    </xf>
    <xf numFmtId="167"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64" fillId="0" borderId="3" xfId="0" applyFont="1" applyBorder="1" applyAlignment="1">
      <alignment horizontal="right" vertical="center"/>
    </xf>
    <xf numFmtId="0" fontId="64" fillId="0" borderId="0" xfId="0" applyFont="1" applyFill="1" applyBorder="1" applyAlignment="1">
      <alignment horizontal="left" vertical="center"/>
    </xf>
    <xf numFmtId="0" fontId="65" fillId="19" borderId="0" xfId="0" applyFont="1" applyFill="1" applyBorder="1" applyAlignment="1">
      <alignment horizontal="left" vertical="center"/>
    </xf>
    <xf numFmtId="3" fontId="65" fillId="0" borderId="16" xfId="0" applyNumberFormat="1" applyFont="1" applyFill="1" applyBorder="1" applyAlignment="1">
      <alignment horizontal="right" vertical="center"/>
    </xf>
    <xf numFmtId="3" fontId="65" fillId="0" borderId="17" xfId="0" applyNumberFormat="1" applyFont="1" applyFill="1" applyBorder="1" applyAlignment="1">
      <alignment horizontal="right" vertical="center"/>
    </xf>
    <xf numFmtId="3" fontId="65" fillId="0" borderId="29" xfId="0" applyNumberFormat="1" applyFont="1" applyFill="1" applyBorder="1" applyAlignment="1">
      <alignment horizontal="right" vertical="center"/>
    </xf>
    <xf numFmtId="3" fontId="65" fillId="0" borderId="10" xfId="0" applyNumberFormat="1" applyFont="1" applyFill="1" applyBorder="1" applyAlignment="1">
      <alignment horizontal="right" vertical="center"/>
    </xf>
    <xf numFmtId="0" fontId="22" fillId="0" borderId="0" xfId="0" applyFont="1" applyFill="1" applyBorder="1" applyAlignment="1">
      <alignment vertical="center" wrapText="1"/>
    </xf>
    <xf numFmtId="0" fontId="23" fillId="0" borderId="0" xfId="0" applyFont="1" applyFill="1" applyBorder="1" applyAlignment="1">
      <alignment horizontal="left" vertical="center"/>
    </xf>
    <xf numFmtId="0" fontId="68" fillId="0" borderId="24" xfId="0" applyFont="1" applyFill="1" applyBorder="1"/>
    <xf numFmtId="0" fontId="68" fillId="0" borderId="0" xfId="0" applyFont="1" applyFill="1"/>
    <xf numFmtId="0" fontId="68" fillId="0" borderId="18" xfId="0" applyFont="1" applyFill="1" applyBorder="1"/>
    <xf numFmtId="0" fontId="68" fillId="0" borderId="0" xfId="0" applyFont="1" applyFill="1" applyBorder="1"/>
    <xf numFmtId="0" fontId="68" fillId="0" borderId="25" xfId="0" applyFont="1" applyFill="1" applyBorder="1"/>
    <xf numFmtId="0" fontId="66" fillId="0" borderId="0" xfId="0" applyFont="1" applyFill="1" applyBorder="1" applyAlignment="1">
      <alignment vertical="center" wrapText="1"/>
    </xf>
    <xf numFmtId="0" fontId="68" fillId="0" borderId="27" xfId="0" applyFont="1" applyFill="1" applyBorder="1"/>
    <xf numFmtId="0" fontId="68" fillId="0" borderId="4" xfId="0" applyFont="1" applyFill="1" applyBorder="1"/>
    <xf numFmtId="0" fontId="64" fillId="0" borderId="27" xfId="0" applyFont="1" applyFill="1" applyBorder="1"/>
    <xf numFmtId="0" fontId="68" fillId="0" borderId="5" xfId="0" applyFont="1" applyFill="1" applyBorder="1"/>
    <xf numFmtId="0" fontId="68" fillId="0" borderId="23" xfId="0" applyFont="1" applyFill="1" applyBorder="1"/>
    <xf numFmtId="0" fontId="68" fillId="0" borderId="20" xfId="0" applyFont="1" applyFill="1" applyBorder="1"/>
    <xf numFmtId="0" fontId="68" fillId="0" borderId="3" xfId="0" applyFont="1" applyFill="1" applyBorder="1"/>
    <xf numFmtId="3" fontId="65" fillId="0" borderId="3" xfId="0" quotePrefix="1" applyNumberFormat="1" applyFont="1" applyFill="1" applyBorder="1" applyAlignment="1">
      <alignment vertical="center"/>
    </xf>
    <xf numFmtId="0" fontId="24" fillId="0" borderId="0" xfId="0" applyFont="1" applyFill="1" applyBorder="1" applyAlignment="1">
      <alignment horizontal="left" vertical="center" indent="1"/>
    </xf>
    <xf numFmtId="0" fontId="26" fillId="0" borderId="30" xfId="0" applyFont="1" applyFill="1" applyBorder="1" applyAlignment="1">
      <alignment vertical="center"/>
    </xf>
    <xf numFmtId="3" fontId="23" fillId="0" borderId="30" xfId="38" quotePrefix="1" applyNumberFormat="1" applyFont="1" applyFill="1" applyBorder="1" applyAlignment="1">
      <alignment horizontal="right" vertical="center"/>
    </xf>
    <xf numFmtId="0" fontId="23" fillId="0" borderId="17" xfId="0" applyFont="1" applyFill="1" applyBorder="1" applyAlignment="1">
      <alignment horizontal="left" vertical="center" indent="1"/>
    </xf>
    <xf numFmtId="3" fontId="65" fillId="0" borderId="30" xfId="38" quotePrefix="1" applyNumberFormat="1" applyFont="1" applyFill="1" applyBorder="1" applyAlignment="1">
      <alignment horizontal="right" vertical="center"/>
    </xf>
    <xf numFmtId="3" fontId="65" fillId="0" borderId="17" xfId="38" quotePrefix="1" applyNumberFormat="1" applyFont="1" applyFill="1" applyBorder="1" applyAlignment="1">
      <alignment horizontal="right" vertical="center"/>
    </xf>
    <xf numFmtId="179" fontId="65" fillId="0" borderId="30" xfId="38" quotePrefix="1" applyNumberFormat="1" applyFont="1" applyFill="1" applyBorder="1" applyAlignment="1">
      <alignment horizontal="right" vertical="center"/>
    </xf>
    <xf numFmtId="179" fontId="65" fillId="0" borderId="17" xfId="38" quotePrefix="1" applyNumberFormat="1" applyFont="1" applyFill="1" applyBorder="1" applyAlignment="1">
      <alignment horizontal="right" vertical="center"/>
    </xf>
    <xf numFmtId="0" fontId="23" fillId="0" borderId="0" xfId="0" applyFont="1" applyFill="1" applyBorder="1" applyAlignment="1">
      <alignment horizontal="left" vertical="center" inden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173" fontId="22" fillId="0" borderId="8" xfId="47" applyNumberFormat="1" applyFont="1" applyFill="1" applyBorder="1" applyAlignment="1">
      <alignment horizontal="right"/>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173" fontId="23" fillId="0" borderId="17" xfId="47" applyNumberFormat="1" applyFont="1" applyFill="1" applyBorder="1" applyAlignment="1">
      <alignment horizontal="right"/>
    </xf>
    <xf numFmtId="0" fontId="23" fillId="0" borderId="0" xfId="47" applyFont="1" applyFill="1" applyBorder="1"/>
    <xf numFmtId="0" fontId="60" fillId="19" borderId="21" xfId="0" applyFont="1" applyFill="1" applyBorder="1" applyAlignment="1" applyProtection="1">
      <alignment horizontal="center" vertical="top" wrapText="1"/>
    </xf>
    <xf numFmtId="0" fontId="60" fillId="0" borderId="0" xfId="0" applyFont="1"/>
    <xf numFmtId="0" fontId="60" fillId="0" borderId="21" xfId="47" applyFont="1" applyFill="1" applyBorder="1" applyAlignment="1">
      <alignment horizontal="left" wrapText="1"/>
    </xf>
    <xf numFmtId="0" fontId="60" fillId="0" borderId="21" xfId="47" applyFont="1" applyFill="1" applyBorder="1" applyAlignment="1">
      <alignment wrapText="1"/>
    </xf>
    <xf numFmtId="0" fontId="60" fillId="0" borderId="21" xfId="47" applyFont="1" applyFill="1" applyBorder="1" applyAlignment="1">
      <alignment horizontal="right" vertical="top" wrapText="1"/>
    </xf>
    <xf numFmtId="0" fontId="60" fillId="0" borderId="0" xfId="47" applyFont="1" applyFill="1"/>
    <xf numFmtId="0" fontId="60" fillId="0" borderId="0" xfId="47" applyFont="1"/>
    <xf numFmtId="0" fontId="60" fillId="0" borderId="0" xfId="47" applyFont="1" applyFill="1" applyBorder="1" applyAlignment="1">
      <alignment horizontal="left" wrapText="1"/>
    </xf>
    <xf numFmtId="0" fontId="60" fillId="0" borderId="0" xfId="47" applyFont="1" applyFill="1" applyBorder="1" applyAlignment="1">
      <alignment wrapText="1"/>
    </xf>
    <xf numFmtId="0" fontId="60" fillId="0" borderId="0" xfId="47" applyFont="1" applyFill="1" applyBorder="1" applyAlignment="1">
      <alignment horizontal="center" vertical="top" wrapText="1"/>
    </xf>
    <xf numFmtId="0" fontId="60" fillId="0" borderId="0" xfId="47" applyFont="1" applyFill="1" applyBorder="1" applyAlignment="1">
      <alignment horizontal="right" vertical="top"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173" fontId="22" fillId="0" borderId="0" xfId="47" applyNumberFormat="1" applyFont="1" applyFill="1" applyBorder="1" applyAlignment="1">
      <alignment horizontal="right"/>
    </xf>
    <xf numFmtId="0" fontId="22" fillId="0" borderId="18" xfId="47" applyFont="1" applyBorder="1" applyAlignment="1">
      <alignment horizontal="left" vertical="top" wrapText="1"/>
    </xf>
    <xf numFmtId="173" fontId="22" fillId="0" borderId="18" xfId="47" applyNumberFormat="1" applyFont="1" applyFill="1" applyBorder="1" applyAlignment="1">
      <alignment horizontal="right"/>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1" xfId="47" applyFont="1" applyBorder="1" applyAlignment="1">
      <alignment horizontal="left" vertical="top" wrapText="1"/>
    </xf>
    <xf numFmtId="173" fontId="23" fillId="0" borderId="31" xfId="47" applyNumberFormat="1" applyFont="1" applyFill="1" applyBorder="1" applyAlignment="1">
      <alignment horizontal="right"/>
    </xf>
    <xf numFmtId="0" fontId="64" fillId="0" borderId="0" xfId="47" applyFont="1" applyFill="1" applyBorder="1" applyAlignment="1">
      <alignment horizontal="right" vertical="top" wrapText="1"/>
    </xf>
    <xf numFmtId="0" fontId="64" fillId="0" borderId="7" xfId="47" applyFont="1" applyFill="1" applyBorder="1" applyAlignment="1">
      <alignment horizontal="right"/>
    </xf>
    <xf numFmtId="173" fontId="65" fillId="0" borderId="16" xfId="47" applyNumberFormat="1" applyFont="1" applyFill="1" applyBorder="1" applyAlignment="1">
      <alignment horizontal="right"/>
    </xf>
    <xf numFmtId="173" fontId="65" fillId="0" borderId="17" xfId="47" applyNumberFormat="1" applyFont="1" applyFill="1" applyBorder="1" applyAlignment="1">
      <alignment horizontal="right"/>
    </xf>
    <xf numFmtId="173" fontId="65" fillId="0" borderId="31" xfId="47" applyNumberFormat="1" applyFont="1" applyFill="1" applyBorder="1" applyAlignment="1">
      <alignment horizontal="right"/>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167" fontId="22" fillId="0" borderId="8" xfId="5" applyNumberFormat="1" applyFont="1" applyFill="1" applyBorder="1" applyAlignment="1">
      <alignment horizontal="right"/>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167" fontId="22" fillId="0" borderId="0" xfId="5" applyNumberFormat="1" applyFont="1" applyFill="1" applyBorder="1" applyAlignment="1">
      <alignment horizontal="right"/>
    </xf>
    <xf numFmtId="0" fontId="23" fillId="0" borderId="16" xfId="47" applyFont="1" applyFill="1" applyBorder="1" applyAlignment="1">
      <alignment horizontal="left" vertical="top" wrapText="1"/>
    </xf>
    <xf numFmtId="0" fontId="23" fillId="0" borderId="31"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65" fillId="0" borderId="9"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65" fillId="0" borderId="16" xfId="47" applyNumberFormat="1" applyFont="1" applyFill="1" applyBorder="1" applyAlignment="1">
      <alignment horizontal="right"/>
    </xf>
    <xf numFmtId="3" fontId="23" fillId="0" borderId="16" xfId="47" applyNumberFormat="1" applyFont="1" applyFill="1" applyBorder="1" applyAlignment="1">
      <alignment horizontal="right"/>
    </xf>
    <xf numFmtId="3" fontId="65" fillId="0" borderId="31" xfId="47" applyNumberFormat="1" applyFont="1" applyFill="1" applyBorder="1" applyAlignment="1">
      <alignment horizontal="right"/>
    </xf>
    <xf numFmtId="3" fontId="23" fillId="0" borderId="0" xfId="47" applyNumberFormat="1" applyFont="1" applyFill="1" applyBorder="1"/>
    <xf numFmtId="3" fontId="23" fillId="0" borderId="31" xfId="47" applyNumberFormat="1" applyFont="1" applyFill="1" applyBorder="1" applyAlignment="1">
      <alignment horizontal="right"/>
    </xf>
    <xf numFmtId="167" fontId="22" fillId="0" borderId="0" xfId="47" applyNumberFormat="1" applyFont="1" applyFill="1" applyBorder="1" applyAlignment="1">
      <alignment wrapText="1"/>
    </xf>
    <xf numFmtId="167" fontId="23" fillId="0" borderId="0" xfId="47" applyNumberFormat="1" applyFont="1" applyFill="1" applyBorder="1" applyAlignment="1">
      <alignment wrapText="1"/>
    </xf>
    <xf numFmtId="167" fontId="23" fillId="0" borderId="0" xfId="47" applyNumberFormat="1" applyFont="1" applyFill="1" applyBorder="1"/>
    <xf numFmtId="3" fontId="65" fillId="0" borderId="17" xfId="47" applyNumberFormat="1" applyFont="1" applyFill="1" applyBorder="1" applyAlignment="1">
      <alignment horizontal="right"/>
    </xf>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170" fontId="65" fillId="0" borderId="0" xfId="0" applyNumberFormat="1" applyFont="1" applyFill="1" applyBorder="1" applyAlignment="1">
      <alignment vertical="center"/>
    </xf>
    <xf numFmtId="170" fontId="65" fillId="0" borderId="18" xfId="0" applyNumberFormat="1" applyFont="1" applyFill="1" applyBorder="1" applyAlignment="1">
      <alignment vertical="center"/>
    </xf>
    <xf numFmtId="170" fontId="72" fillId="0" borderId="18" xfId="0" applyNumberFormat="1" applyFont="1" applyFill="1" applyBorder="1" applyAlignment="1">
      <alignment vertical="center"/>
    </xf>
    <xf numFmtId="170" fontId="72" fillId="0" borderId="0" xfId="0" applyNumberFormat="1" applyFont="1" applyFill="1" applyBorder="1" applyAlignment="1">
      <alignment vertical="center"/>
    </xf>
    <xf numFmtId="170" fontId="65" fillId="0" borderId="22" xfId="0" applyNumberFormat="1" applyFont="1" applyFill="1" applyBorder="1" applyAlignment="1">
      <alignment vertical="center"/>
    </xf>
    <xf numFmtId="170" fontId="65" fillId="0" borderId="23" xfId="0" applyNumberFormat="1" applyFont="1" applyFill="1" applyBorder="1" applyAlignment="1">
      <alignment vertical="center"/>
    </xf>
    <xf numFmtId="170" fontId="65" fillId="0" borderId="0" xfId="0" quotePrefix="1" applyNumberFormat="1" applyFont="1" applyFill="1" applyBorder="1" applyAlignment="1">
      <alignment vertical="center"/>
    </xf>
    <xf numFmtId="3" fontId="65" fillId="0" borderId="0" xfId="47" applyNumberFormat="1" applyFont="1" applyFill="1" applyBorder="1" applyAlignment="1">
      <alignment horizontal="right"/>
    </xf>
    <xf numFmtId="3" fontId="65" fillId="0" borderId="18" xfId="47" applyNumberFormat="1" applyFont="1" applyFill="1" applyBorder="1" applyAlignment="1">
      <alignment horizontal="right"/>
    </xf>
    <xf numFmtId="3" fontId="65" fillId="0" borderId="8" xfId="47" applyNumberFormat="1" applyFont="1" applyFill="1" applyBorder="1" applyAlignment="1">
      <alignment horizontal="right"/>
    </xf>
    <xf numFmtId="173" fontId="65" fillId="0" borderId="18" xfId="47" applyNumberFormat="1" applyFont="1" applyFill="1" applyBorder="1" applyAlignment="1">
      <alignment horizontal="right"/>
    </xf>
    <xf numFmtId="173" fontId="65" fillId="0" borderId="8" xfId="47" applyNumberFormat="1" applyFont="1" applyFill="1" applyBorder="1" applyAlignment="1">
      <alignment horizontal="right"/>
    </xf>
    <xf numFmtId="0" fontId="65" fillId="19" borderId="0" xfId="0" applyFont="1" applyFill="1" applyBorder="1" applyAlignment="1">
      <alignment horizontal="left" vertical="center" indent="1"/>
    </xf>
    <xf numFmtId="167" fontId="65" fillId="0" borderId="18" xfId="0" applyNumberFormat="1" applyFont="1" applyFill="1" applyBorder="1" applyAlignment="1">
      <alignment horizontal="right" vertical="center"/>
    </xf>
    <xf numFmtId="171" fontId="65" fillId="0" borderId="18" xfId="0" applyNumberFormat="1" applyFont="1" applyFill="1" applyBorder="1" applyAlignment="1">
      <alignment horizontal="right" vertical="center"/>
    </xf>
    <xf numFmtId="10" fontId="65" fillId="0" borderId="18" xfId="0" applyNumberFormat="1" applyFont="1" applyFill="1" applyBorder="1" applyAlignment="1">
      <alignment horizontal="right" vertical="center"/>
    </xf>
    <xf numFmtId="172" fontId="65" fillId="0" borderId="18" xfId="0" applyNumberFormat="1" applyFont="1" applyFill="1" applyBorder="1" applyAlignment="1">
      <alignment horizontal="right" vertical="center"/>
    </xf>
    <xf numFmtId="10" fontId="65" fillId="0" borderId="0" xfId="0" applyNumberFormat="1" applyFont="1" applyFill="1" applyBorder="1" applyAlignment="1">
      <alignment horizontal="right" vertical="center"/>
    </xf>
    <xf numFmtId="172" fontId="65" fillId="0" borderId="0" xfId="0" applyNumberFormat="1" applyFont="1" applyFill="1" applyBorder="1" applyAlignment="1">
      <alignment horizontal="right" vertical="center"/>
    </xf>
    <xf numFmtId="1" fontId="65" fillId="19" borderId="0" xfId="0" applyNumberFormat="1" applyFont="1" applyFill="1" applyBorder="1" applyAlignment="1" applyProtection="1">
      <alignment horizontal="left" vertical="center" wrapText="1" indent="1"/>
    </xf>
    <xf numFmtId="167" fontId="65" fillId="0" borderId="0" xfId="0" applyNumberFormat="1" applyFont="1" applyFill="1" applyBorder="1" applyAlignment="1">
      <alignment horizontal="right" vertical="center"/>
    </xf>
    <xf numFmtId="3" fontId="65" fillId="0" borderId="5" xfId="47" applyNumberFormat="1" applyFont="1" applyFill="1" applyBorder="1" applyAlignment="1">
      <alignment horizontal="right"/>
    </xf>
    <xf numFmtId="167" fontId="65" fillId="0" borderId="0" xfId="5" applyNumberFormat="1" applyFont="1" applyFill="1" applyBorder="1" applyAlignment="1">
      <alignment horizontal="right"/>
    </xf>
    <xf numFmtId="167" fontId="65" fillId="0" borderId="8" xfId="5" applyNumberFormat="1" applyFont="1" applyFill="1" applyBorder="1" applyAlignment="1">
      <alignment horizontal="right"/>
    </xf>
    <xf numFmtId="0" fontId="3" fillId="18" borderId="0" xfId="0" applyFont="1" applyFill="1"/>
    <xf numFmtId="0" fontId="47" fillId="18" borderId="0" xfId="1" applyFont="1" applyFill="1" applyAlignment="1" applyProtection="1">
      <alignment horizontal="left" vertical="center"/>
    </xf>
    <xf numFmtId="0" fontId="3" fillId="18" borderId="0" xfId="1" applyFont="1" applyFill="1" applyAlignment="1" applyProtection="1">
      <alignment horizontal="left" vertical="center"/>
    </xf>
    <xf numFmtId="0" fontId="22" fillId="0" borderId="20" xfId="0" applyFont="1" applyFill="1" applyBorder="1" applyAlignment="1">
      <alignment horizontal="left" vertical="center" indent="1"/>
    </xf>
    <xf numFmtId="3" fontId="65" fillId="0" borderId="10" xfId="0" quotePrefix="1" applyNumberFormat="1" applyFont="1" applyFill="1" applyBorder="1" applyAlignment="1">
      <alignment vertical="center"/>
    </xf>
    <xf numFmtId="0" fontId="3" fillId="0" borderId="0" xfId="0" applyFont="1" applyAlignment="1"/>
    <xf numFmtId="0" fontId="23" fillId="0" borderId="32" xfId="0" applyFont="1" applyFill="1" applyBorder="1" applyAlignment="1">
      <alignment vertical="center"/>
    </xf>
    <xf numFmtId="3" fontId="65" fillId="0" borderId="32" xfId="0" applyNumberFormat="1" applyFont="1" applyFill="1" applyBorder="1" applyAlignment="1">
      <alignment horizontal="right" vertical="center"/>
    </xf>
    <xf numFmtId="3" fontId="23" fillId="0" borderId="32" xfId="0" applyNumberFormat="1" applyFont="1" applyFill="1" applyBorder="1" applyAlignment="1">
      <alignment horizontal="right" vertical="center"/>
    </xf>
    <xf numFmtId="179" fontId="65" fillId="0" borderId="32" xfId="38" quotePrefix="1" applyNumberFormat="1" applyFont="1" applyFill="1" applyBorder="1" applyAlignment="1">
      <alignment horizontal="right" vertical="center"/>
    </xf>
    <xf numFmtId="3" fontId="65" fillId="0" borderId="32" xfId="0" quotePrefix="1" applyNumberFormat="1" applyFont="1" applyFill="1" applyBorder="1" applyAlignment="1">
      <alignment vertical="center"/>
    </xf>
    <xf numFmtId="0" fontId="22" fillId="0" borderId="26" xfId="0" applyFont="1" applyFill="1" applyBorder="1" applyAlignment="1">
      <alignment horizontal="left" vertical="center" indent="1"/>
    </xf>
    <xf numFmtId="3" fontId="65" fillId="0" borderId="26" xfId="0" quotePrefix="1" applyNumberFormat="1" applyFont="1" applyFill="1" applyBorder="1" applyAlignment="1">
      <alignment vertical="center"/>
    </xf>
    <xf numFmtId="0" fontId="23" fillId="0" borderId="3" xfId="0" applyFont="1" applyFill="1" applyBorder="1" applyAlignment="1">
      <alignment horizontal="left" vertical="center"/>
    </xf>
    <xf numFmtId="0" fontId="23" fillId="0" borderId="25" xfId="0" applyFont="1" applyFill="1" applyBorder="1" applyAlignment="1">
      <alignment horizontal="left" vertical="center"/>
    </xf>
    <xf numFmtId="3" fontId="65" fillId="0" borderId="25" xfId="0" quotePrefix="1" applyNumberFormat="1" applyFont="1" applyFill="1" applyBorder="1" applyAlignment="1">
      <alignment vertical="center"/>
    </xf>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3" fontId="59" fillId="0" borderId="21" xfId="0" quotePrefix="1" applyNumberFormat="1" applyFont="1" applyFill="1" applyBorder="1" applyAlignment="1">
      <alignment horizontal="center" vertical="top" wrapText="1"/>
    </xf>
    <xf numFmtId="0" fontId="22" fillId="0" borderId="0" xfId="47" applyFont="1" applyFill="1" applyBorder="1"/>
    <xf numFmtId="0" fontId="22" fillId="0" borderId="0" xfId="47" applyFont="1" applyFill="1" applyAlignment="1">
      <alignment vertical="top"/>
    </xf>
    <xf numFmtId="0" fontId="22" fillId="0" borderId="0" xfId="47" applyFont="1" applyAlignment="1">
      <alignment vertical="top"/>
    </xf>
    <xf numFmtId="10" fontId="22" fillId="19" borderId="26" xfId="0" applyNumberFormat="1" applyFont="1" applyFill="1" applyBorder="1" applyAlignment="1">
      <alignment horizontal="right" vertical="center"/>
    </xf>
    <xf numFmtId="10" fontId="65" fillId="0" borderId="26" xfId="0" applyNumberFormat="1" applyFont="1" applyFill="1" applyBorder="1" applyAlignment="1">
      <alignment horizontal="right" vertical="center"/>
    </xf>
    <xf numFmtId="172" fontId="65" fillId="0"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0" fontId="65" fillId="0" borderId="18" xfId="0" applyNumberFormat="1" applyFont="1" applyFill="1" applyBorder="1" applyAlignment="1">
      <alignment horizontal="right" vertical="center" wrapText="1"/>
    </xf>
    <xf numFmtId="170" fontId="22" fillId="0" borderId="18" xfId="0" applyNumberFormat="1" applyFont="1" applyFill="1" applyBorder="1" applyAlignment="1">
      <alignment horizontal="right" vertical="center" wrapText="1"/>
    </xf>
    <xf numFmtId="170" fontId="65" fillId="0" borderId="3" xfId="0" applyNumberFormat="1" applyFont="1" applyFill="1" applyBorder="1" applyAlignment="1">
      <alignment horizontal="right" vertical="center" wrapText="1"/>
    </xf>
    <xf numFmtId="170" fontId="22" fillId="0" borderId="3" xfId="0" applyNumberFormat="1" applyFont="1" applyFill="1" applyBorder="1" applyAlignment="1">
      <alignment horizontal="right" vertical="center" wrapText="1"/>
    </xf>
    <xf numFmtId="170" fontId="65" fillId="0" borderId="25" xfId="0" applyNumberFormat="1" applyFont="1" applyFill="1" applyBorder="1" applyAlignment="1">
      <alignment horizontal="right" vertical="center"/>
    </xf>
    <xf numFmtId="170" fontId="23" fillId="0" borderId="0" xfId="0" applyNumberFormat="1" applyFont="1" applyFill="1" applyBorder="1" applyAlignment="1">
      <alignment horizontal="left" vertical="center"/>
    </xf>
    <xf numFmtId="170" fontId="23" fillId="0" borderId="25" xfId="0" applyNumberFormat="1" applyFont="1" applyFill="1" applyBorder="1" applyAlignment="1">
      <alignment horizontal="right" vertical="center"/>
    </xf>
    <xf numFmtId="170" fontId="65" fillId="0" borderId="5" xfId="5" applyNumberFormat="1" applyFont="1" applyFill="1" applyBorder="1" applyAlignment="1">
      <alignment horizontal="right" vertical="center"/>
    </xf>
    <xf numFmtId="170" fontId="65" fillId="0" borderId="18" xfId="5" applyNumberFormat="1" applyFont="1" applyFill="1" applyBorder="1" applyAlignment="1">
      <alignment horizontal="right" vertical="center"/>
    </xf>
    <xf numFmtId="170" fontId="65" fillId="0" borderId="4" xfId="5" applyNumberFormat="1" applyFont="1" applyFill="1" applyBorder="1" applyAlignment="1">
      <alignment horizontal="right" vertical="center"/>
    </xf>
    <xf numFmtId="170" fontId="23" fillId="0" borderId="5" xfId="5" applyNumberFormat="1" applyFont="1" applyFill="1" applyBorder="1" applyAlignment="1">
      <alignment horizontal="right" vertical="center"/>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170" fontId="23" fillId="0" borderId="10" xfId="5" applyNumberFormat="1" applyFont="1" applyFill="1" applyBorder="1" applyAlignment="1">
      <alignment horizontal="right" vertical="center"/>
    </xf>
    <xf numFmtId="170" fontId="23" fillId="0" borderId="4" xfId="5" applyNumberFormat="1" applyFont="1" applyFill="1" applyBorder="1" applyAlignment="1">
      <alignment horizontal="right" vertical="center"/>
    </xf>
    <xf numFmtId="3" fontId="59" fillId="0" borderId="21" xfId="0" quotePrefix="1" applyNumberFormat="1" applyFont="1" applyFill="1" applyBorder="1" applyAlignment="1">
      <alignment vertical="top" wrapText="1"/>
    </xf>
    <xf numFmtId="170" fontId="65" fillId="0" borderId="0" xfId="5" applyNumberFormat="1" applyFont="1" applyFill="1" applyBorder="1" applyAlignment="1">
      <alignment horizontal="right"/>
    </xf>
    <xf numFmtId="170" fontId="65" fillId="0" borderId="0" xfId="5" applyNumberFormat="1" applyFont="1" applyFill="1" applyAlignment="1">
      <alignment horizontal="right" vertical="center"/>
    </xf>
    <xf numFmtId="170" fontId="65" fillId="0" borderId="10" xfId="5" applyNumberFormat="1" applyFont="1" applyFill="1" applyBorder="1" applyAlignment="1">
      <alignment horizontal="right" vertical="center"/>
    </xf>
    <xf numFmtId="170" fontId="66" fillId="0" borderId="0" xfId="0" applyNumberFormat="1" applyFont="1" applyFill="1" applyBorder="1" applyAlignment="1">
      <alignment vertical="center"/>
    </xf>
    <xf numFmtId="170" fontId="65" fillId="0" borderId="3" xfId="5" applyNumberFormat="1" applyFont="1" applyFill="1" applyBorder="1" applyAlignment="1">
      <alignment horizontal="right" vertical="center"/>
    </xf>
    <xf numFmtId="170" fontId="23" fillId="0" borderId="0" xfId="0" applyNumberFormat="1" applyFont="1" applyFill="1" applyBorder="1" applyAlignment="1">
      <alignment vertical="center"/>
    </xf>
    <xf numFmtId="170" fontId="23" fillId="0" borderId="3" xfId="5" applyNumberFormat="1" applyFont="1" applyFill="1" applyBorder="1" applyAlignment="1">
      <alignment horizontal="right" vertical="center"/>
    </xf>
    <xf numFmtId="170" fontId="65" fillId="0" borderId="5" xfId="5" applyNumberFormat="1" applyFont="1" applyFill="1" applyBorder="1" applyAlignment="1">
      <alignment horizontal="right"/>
    </xf>
    <xf numFmtId="170" fontId="65" fillId="0" borderId="18" xfId="5" applyNumberFormat="1" applyFont="1" applyFill="1" applyBorder="1" applyAlignment="1">
      <alignment horizontal="right"/>
    </xf>
    <xf numFmtId="170" fontId="65" fillId="0" borderId="9" xfId="5" applyNumberFormat="1" applyFont="1" applyFill="1" applyBorder="1" applyAlignment="1">
      <alignment horizontal="right"/>
    </xf>
    <xf numFmtId="170" fontId="65" fillId="0" borderId="8" xfId="5" applyNumberFormat="1" applyFont="1" applyFill="1" applyBorder="1" applyAlignment="1">
      <alignment horizontal="right"/>
    </xf>
    <xf numFmtId="170" fontId="65" fillId="0" borderId="31" xfId="5" applyNumberFormat="1" applyFont="1" applyFill="1" applyBorder="1" applyAlignment="1">
      <alignment horizontal="right"/>
    </xf>
    <xf numFmtId="170" fontId="22" fillId="0" borderId="5" xfId="5" applyNumberFormat="1" applyFont="1" applyFill="1" applyBorder="1" applyAlignment="1">
      <alignment horizontal="right"/>
    </xf>
    <xf numFmtId="170" fontId="22" fillId="0" borderId="0" xfId="47" applyNumberFormat="1" applyFont="1" applyFill="1" applyBorder="1" applyAlignment="1">
      <alignment wrapText="1"/>
    </xf>
    <xf numFmtId="170" fontId="22" fillId="0" borderId="18" xfId="5" applyNumberFormat="1" applyFont="1" applyFill="1" applyBorder="1" applyAlignment="1">
      <alignment horizontal="right"/>
    </xf>
    <xf numFmtId="170" fontId="23" fillId="0" borderId="9" xfId="5" applyNumberFormat="1" applyFont="1" applyFill="1" applyBorder="1" applyAlignment="1">
      <alignment horizontal="right"/>
    </xf>
    <xf numFmtId="170" fontId="23" fillId="0" borderId="0" xfId="47" applyNumberFormat="1" applyFont="1" applyFill="1" applyBorder="1" applyAlignment="1">
      <alignment wrapText="1"/>
    </xf>
    <xf numFmtId="170" fontId="22" fillId="0" borderId="8" xfId="5" applyNumberFormat="1" applyFont="1" applyFill="1" applyBorder="1" applyAlignment="1">
      <alignment horizontal="right"/>
    </xf>
    <xf numFmtId="170" fontId="22" fillId="0" borderId="0" xfId="5" applyNumberFormat="1" applyFont="1" applyFill="1" applyBorder="1" applyAlignment="1">
      <alignment horizontal="right"/>
    </xf>
    <xf numFmtId="180" fontId="65" fillId="0" borderId="0" xfId="0" applyNumberFormat="1" applyFont="1" applyFill="1" applyBorder="1" applyAlignment="1">
      <alignment horizontal="right" vertical="center" wrapText="1"/>
    </xf>
    <xf numFmtId="180" fontId="65" fillId="0" borderId="18" xfId="0" applyNumberFormat="1" applyFont="1" applyFill="1" applyBorder="1" applyAlignment="1">
      <alignment horizontal="right" vertical="center"/>
    </xf>
    <xf numFmtId="180" fontId="65" fillId="0" borderId="16" xfId="0" applyNumberFormat="1" applyFont="1" applyFill="1" applyBorder="1" applyAlignment="1">
      <alignment horizontal="right" vertical="center"/>
    </xf>
    <xf numFmtId="180" fontId="65" fillId="0" borderId="17" xfId="0" applyNumberFormat="1" applyFont="1" applyFill="1" applyBorder="1" applyAlignment="1">
      <alignment horizontal="right" vertical="center"/>
    </xf>
    <xf numFmtId="180" fontId="65" fillId="0" borderId="0" xfId="0" applyNumberFormat="1" applyFont="1" applyFill="1" applyBorder="1" applyAlignment="1">
      <alignment horizontal="right" vertical="center"/>
    </xf>
    <xf numFmtId="180" fontId="65" fillId="0" borderId="26" xfId="0" applyNumberFormat="1" applyFont="1" applyFill="1" applyBorder="1" applyAlignment="1">
      <alignment horizontal="right" vertical="center"/>
    </xf>
    <xf numFmtId="180" fontId="65" fillId="0" borderId="29" xfId="0" applyNumberFormat="1" applyFont="1" applyFill="1" applyBorder="1" applyAlignment="1">
      <alignment horizontal="right" vertical="center"/>
    </xf>
    <xf numFmtId="180" fontId="65" fillId="0" borderId="10" xfId="0" applyNumberFormat="1" applyFont="1" applyFill="1" applyBorder="1" applyAlignment="1">
      <alignment horizontal="right" vertical="center"/>
    </xf>
    <xf numFmtId="181" fontId="65" fillId="0" borderId="18" xfId="0" applyNumberFormat="1" applyFont="1" applyFill="1" applyBorder="1" applyAlignment="1">
      <alignment horizontal="right" vertical="center"/>
    </xf>
    <xf numFmtId="0" fontId="59" fillId="0" borderId="0" xfId="47" applyFont="1" applyFill="1" applyBorder="1" applyAlignment="1">
      <alignment horizontal="center" vertical="top" wrapText="1"/>
    </xf>
    <xf numFmtId="0" fontId="22" fillId="0" borderId="0" xfId="0" applyFont="1" applyFill="1" applyBorder="1" applyAlignment="1">
      <alignment horizontal="left" vertical="center"/>
    </xf>
    <xf numFmtId="182" fontId="65" fillId="0" borderId="16" xfId="47" applyNumberFormat="1" applyFont="1" applyFill="1" applyBorder="1" applyAlignment="1">
      <alignment horizontal="right"/>
    </xf>
    <xf numFmtId="182" fontId="23" fillId="0" borderId="16" xfId="47" applyNumberFormat="1" applyFont="1" applyFill="1" applyBorder="1" applyAlignment="1">
      <alignment horizontal="right"/>
    </xf>
    <xf numFmtId="0" fontId="14" fillId="18" borderId="0" xfId="0" applyFont="1" applyFill="1" applyAlignment="1">
      <alignment horizontal="right" vertical="center" indent="1"/>
    </xf>
    <xf numFmtId="9" fontId="75" fillId="0" borderId="33" xfId="0" applyNumberFormat="1" applyFont="1" applyFill="1" applyBorder="1" applyAlignment="1">
      <alignment horizontal="center" vertical="center"/>
    </xf>
    <xf numFmtId="170" fontId="65" fillId="0" borderId="0" xfId="47" applyNumberFormat="1" applyFont="1" applyFill="1" applyBorder="1" applyAlignment="1">
      <alignment horizontal="right"/>
    </xf>
    <xf numFmtId="182" fontId="65" fillId="0" borderId="16" xfId="5" applyNumberFormat="1" applyFont="1" applyFill="1" applyBorder="1" applyAlignment="1">
      <alignment horizontal="right"/>
    </xf>
    <xf numFmtId="170" fontId="65" fillId="0" borderId="18" xfId="47" applyNumberFormat="1" applyFont="1" applyFill="1" applyBorder="1" applyAlignment="1">
      <alignment horizontal="right"/>
    </xf>
    <xf numFmtId="170" fontId="65" fillId="0" borderId="17" xfId="47" applyNumberFormat="1" applyFont="1" applyFill="1" applyBorder="1" applyAlignment="1">
      <alignment horizontal="right"/>
    </xf>
    <xf numFmtId="170" fontId="65" fillId="0" borderId="8" xfId="47" applyNumberFormat="1" applyFont="1" applyFill="1" applyBorder="1" applyAlignment="1">
      <alignment horizontal="right"/>
    </xf>
    <xf numFmtId="167" fontId="65" fillId="0" borderId="16" xfId="47" applyNumberFormat="1" applyFont="1" applyFill="1" applyBorder="1" applyAlignment="1">
      <alignment horizontal="right"/>
    </xf>
    <xf numFmtId="167" fontId="65" fillId="0" borderId="17" xfId="47" applyNumberFormat="1" applyFont="1" applyFill="1" applyBorder="1" applyAlignment="1">
      <alignment horizontal="right"/>
    </xf>
    <xf numFmtId="170" fontId="65" fillId="0" borderId="31" xfId="47" applyNumberFormat="1" applyFont="1" applyFill="1" applyBorder="1" applyAlignment="1">
      <alignment horizontal="right"/>
    </xf>
    <xf numFmtId="183" fontId="22" fillId="0" borderId="18" xfId="5" applyNumberFormat="1" applyFont="1" applyFill="1" applyBorder="1" applyAlignment="1">
      <alignment horizontal="right"/>
    </xf>
    <xf numFmtId="183" fontId="22" fillId="0" borderId="0" xfId="47" applyNumberFormat="1" applyFont="1" applyFill="1" applyBorder="1" applyAlignment="1">
      <alignment wrapText="1"/>
    </xf>
    <xf numFmtId="183" fontId="65" fillId="0" borderId="18" xfId="5" quotePrefix="1" applyNumberFormat="1" applyFont="1" applyFill="1" applyBorder="1" applyAlignment="1">
      <alignment horizontal="right"/>
    </xf>
    <xf numFmtId="183" fontId="22" fillId="0" borderId="8" xfId="5" applyNumberFormat="1" applyFont="1" applyFill="1" applyBorder="1" applyAlignment="1">
      <alignment horizontal="right"/>
    </xf>
    <xf numFmtId="183" fontId="65" fillId="0" borderId="8" xfId="5" quotePrefix="1" applyNumberFormat="1" applyFont="1" applyFill="1" applyBorder="1" applyAlignment="1">
      <alignment horizontal="right"/>
    </xf>
    <xf numFmtId="183" fontId="22" fillId="0" borderId="9" xfId="5" applyNumberFormat="1" applyFont="1" applyFill="1" applyBorder="1" applyAlignment="1">
      <alignment horizontal="right"/>
    </xf>
    <xf numFmtId="183" fontId="23" fillId="0" borderId="0" xfId="47" applyNumberFormat="1" applyFont="1" applyFill="1" applyBorder="1" applyAlignment="1">
      <alignment wrapText="1"/>
    </xf>
    <xf numFmtId="183" fontId="65" fillId="0" borderId="9" xfId="5" quotePrefix="1" applyNumberFormat="1" applyFont="1" applyFill="1" applyBorder="1" applyAlignment="1">
      <alignment horizontal="right"/>
    </xf>
    <xf numFmtId="183" fontId="22" fillId="0" borderId="16" xfId="5" applyNumberFormat="1" applyFont="1" applyFill="1" applyBorder="1" applyAlignment="1">
      <alignment horizontal="right"/>
    </xf>
    <xf numFmtId="183" fontId="65" fillId="0" borderId="16" xfId="5" quotePrefix="1" applyNumberFormat="1" applyFont="1" applyFill="1" applyBorder="1" applyAlignment="1">
      <alignment horizontal="right"/>
    </xf>
    <xf numFmtId="183" fontId="23" fillId="0" borderId="31" xfId="5" applyNumberFormat="1" applyFont="1" applyFill="1" applyBorder="1" applyAlignment="1">
      <alignment horizontal="right"/>
    </xf>
    <xf numFmtId="183" fontId="23" fillId="0" borderId="0" xfId="47" applyNumberFormat="1" applyFont="1" applyFill="1" applyBorder="1"/>
    <xf numFmtId="183" fontId="65" fillId="0" borderId="31" xfId="5" applyNumberFormat="1" applyFont="1" applyFill="1" applyBorder="1" applyAlignment="1">
      <alignment horizontal="right"/>
    </xf>
    <xf numFmtId="170" fontId="65" fillId="0" borderId="5" xfId="38" quotePrefix="1" applyNumberFormat="1" applyFont="1" applyFill="1" applyBorder="1" applyAlignment="1">
      <alignment horizontal="right" vertical="center"/>
    </xf>
    <xf numFmtId="170" fontId="65" fillId="0" borderId="18" xfId="38" quotePrefix="1" applyNumberFormat="1" applyFont="1" applyFill="1" applyBorder="1" applyAlignment="1">
      <alignment horizontal="right" vertical="center"/>
    </xf>
    <xf numFmtId="170" fontId="65" fillId="0" borderId="0" xfId="38" quotePrefix="1" applyNumberFormat="1" applyFont="1" applyFill="1" applyBorder="1" applyAlignment="1">
      <alignment horizontal="right" vertical="center"/>
    </xf>
    <xf numFmtId="170" fontId="65" fillId="0" borderId="10" xfId="38" quotePrefix="1" applyNumberFormat="1" applyFont="1" applyFill="1" applyBorder="1" applyAlignment="1">
      <alignment horizontal="right" vertical="center"/>
    </xf>
    <xf numFmtId="170" fontId="65" fillId="0" borderId="4" xfId="38" quotePrefix="1" applyNumberFormat="1" applyFont="1" applyFill="1" applyBorder="1" applyAlignment="1">
      <alignment horizontal="right" vertical="center"/>
    </xf>
    <xf numFmtId="0" fontId="14" fillId="0" borderId="0" xfId="0" applyFont="1" applyFill="1" applyBorder="1" applyAlignment="1">
      <alignment horizontal="left" vertical="center"/>
    </xf>
    <xf numFmtId="173" fontId="22" fillId="0" borderId="0" xfId="47" applyNumberFormat="1" applyFont="1"/>
    <xf numFmtId="183" fontId="65" fillId="0" borderId="18" xfId="47" applyNumberFormat="1" applyFont="1" applyFill="1" applyBorder="1" applyAlignment="1">
      <alignment horizontal="right"/>
    </xf>
    <xf numFmtId="183" fontId="65" fillId="0" borderId="16" xfId="47" applyNumberFormat="1" applyFont="1" applyFill="1" applyBorder="1" applyAlignment="1">
      <alignment horizontal="right"/>
    </xf>
    <xf numFmtId="183" fontId="65" fillId="0" borderId="17" xfId="47" applyNumberFormat="1" applyFont="1" applyFill="1" applyBorder="1" applyAlignment="1">
      <alignment horizontal="right"/>
    </xf>
    <xf numFmtId="183" fontId="65" fillId="0" borderId="8" xfId="47" applyNumberFormat="1" applyFont="1" applyFill="1" applyBorder="1" applyAlignment="1">
      <alignment horizontal="right"/>
    </xf>
    <xf numFmtId="183" fontId="65" fillId="0" borderId="31" xfId="47" applyNumberFormat="1" applyFont="1" applyFill="1" applyBorder="1" applyAlignment="1">
      <alignment horizontal="right"/>
    </xf>
    <xf numFmtId="0" fontId="14" fillId="0" borderId="0" xfId="0" applyFont="1" applyFill="1" applyBorder="1" applyAlignment="1">
      <alignment horizontal="left" vertical="center"/>
    </xf>
    <xf numFmtId="3" fontId="59" fillId="0" borderId="21" xfId="0" quotePrefix="1" applyNumberFormat="1" applyFont="1" applyFill="1" applyBorder="1" applyAlignment="1">
      <alignment horizontal="center" vertical="top" wrapText="1"/>
    </xf>
    <xf numFmtId="0" fontId="1" fillId="19" borderId="0" xfId="0" applyFont="1" applyFill="1" applyBorder="1" applyAlignment="1">
      <alignment wrapText="1"/>
    </xf>
    <xf numFmtId="0" fontId="1" fillId="19" borderId="0" xfId="0" applyFont="1" applyFill="1" applyBorder="1" applyAlignment="1"/>
    <xf numFmtId="0" fontId="1" fillId="19" borderId="0" xfId="0" applyFont="1" applyFill="1" applyBorder="1" applyAlignment="1">
      <alignment vertical="center" wrapText="1"/>
    </xf>
    <xf numFmtId="0" fontId="1" fillId="19" borderId="0" xfId="0" applyFont="1" applyFill="1" applyBorder="1" applyAlignment="1">
      <alignment vertical="center"/>
    </xf>
    <xf numFmtId="170" fontId="65" fillId="0" borderId="17" xfId="5" applyNumberFormat="1" applyFont="1" applyFill="1" applyBorder="1" applyAlignment="1">
      <alignment horizontal="right"/>
    </xf>
    <xf numFmtId="170" fontId="23" fillId="0" borderId="17" xfId="5" applyNumberFormat="1" applyFont="1" applyFill="1" applyBorder="1" applyAlignment="1">
      <alignment horizontal="right"/>
    </xf>
    <xf numFmtId="0" fontId="22" fillId="0" borderId="17" xfId="47" applyFont="1" applyFill="1" applyBorder="1" applyAlignment="1">
      <alignment horizontal="left" vertical="top" wrapText="1"/>
    </xf>
    <xf numFmtId="183" fontId="22" fillId="0" borderId="17" xfId="5" applyNumberFormat="1" applyFont="1" applyFill="1" applyBorder="1" applyAlignment="1">
      <alignment horizontal="right"/>
    </xf>
    <xf numFmtId="183" fontId="65" fillId="0" borderId="17" xfId="5" quotePrefix="1" applyNumberFormat="1" applyFont="1" applyFill="1" applyBorder="1" applyAlignment="1">
      <alignment horizontal="right"/>
    </xf>
    <xf numFmtId="0" fontId="47" fillId="18" borderId="0" xfId="1" applyFont="1" applyFill="1" applyAlignment="1" applyProtection="1">
      <alignment horizontal="left" vertical="center"/>
    </xf>
    <xf numFmtId="0" fontId="55" fillId="18" borderId="0" xfId="0" applyFont="1" applyFill="1" applyBorder="1" applyAlignment="1">
      <alignment horizontal="left" vertical="center"/>
    </xf>
    <xf numFmtId="0" fontId="14" fillId="0" borderId="0" xfId="0" applyFont="1" applyFill="1" applyBorder="1" applyAlignment="1">
      <alignment horizontal="left" vertical="center"/>
    </xf>
    <xf numFmtId="0" fontId="40" fillId="18" borderId="0" xfId="1" applyFont="1" applyFill="1" applyAlignment="1" applyProtection="1">
      <alignment horizontal="left" vertical="center"/>
    </xf>
    <xf numFmtId="0" fontId="40" fillId="0" borderId="0" xfId="1" applyFont="1" applyFill="1" applyAlignment="1" applyProtection="1">
      <alignment horizontal="left" vertical="center"/>
    </xf>
    <xf numFmtId="3" fontId="59"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161">
    <cellStyle name="???" xfId="48"/>
    <cellStyle name="=C:\WINNT35\SYSTEM32\COMMAND.COM" xfId="49"/>
    <cellStyle name="20% - Akzent1" xfId="50"/>
    <cellStyle name="20% - Akzent2" xfId="51"/>
    <cellStyle name="20% - Akzent3" xfId="52"/>
    <cellStyle name="20% - Akzent4" xfId="53"/>
    <cellStyle name="20% - Akzent5" xfId="54"/>
    <cellStyle name="20% - Akzent6" xfId="55"/>
    <cellStyle name="40% - Akzent1" xfId="56"/>
    <cellStyle name="40% - Akzent2" xfId="57"/>
    <cellStyle name="40% - Akzent3" xfId="58"/>
    <cellStyle name="40% - Akzent4" xfId="59"/>
    <cellStyle name="40% - Akzent5" xfId="60"/>
    <cellStyle name="40% - Akzent6" xfId="61"/>
    <cellStyle name="60% - Akzent1" xfId="62"/>
    <cellStyle name="60% - Akzent2" xfId="63"/>
    <cellStyle name="60% - Akzent3" xfId="64"/>
    <cellStyle name="60% - Akzent4" xfId="65"/>
    <cellStyle name="60% - Akzent5" xfId="66"/>
    <cellStyle name="60% - Akzent6" xfId="67"/>
    <cellStyle name="Euro" xfId="68"/>
    <cellStyle name="Hyperlink" xfId="1" builtinId="8"/>
    <cellStyle name="Migliaia (0)_2riepilogo2000" xfId="2"/>
    <cellStyle name="Migliaia_2riepilogo2000" xfId="3"/>
    <cellStyle name="Milliers [0]_CFSA200006" xfId="69"/>
    <cellStyle name="Milliers_CFSA200006" xfId="70"/>
    <cellStyle name="Monétaire [0]_CFSA200006" xfId="71"/>
    <cellStyle name="Monétaire_CFSA200006" xfId="72"/>
    <cellStyle name="Normal 2" xfId="47"/>
    <cellStyle name="Normal 2 2" xfId="73"/>
    <cellStyle name="Normal 3" xfId="74"/>
    <cellStyle name="Normale_2riepilogo2000" xfId="4"/>
    <cellStyle name="Percent 2" xfId="75"/>
    <cellStyle name="Prozent" xfId="5" builtinId="5"/>
    <cellStyle name="Prozent 2" xfId="76"/>
    <cellStyle name="SAPBEXaggData" xfId="6"/>
    <cellStyle name="SAPBEXaggData 2" xfId="77"/>
    <cellStyle name="SAPBEXaggDataEmph" xfId="7"/>
    <cellStyle name="SAPBEXaggItem" xfId="8"/>
    <cellStyle name="SAPBEXaggItem 2" xfId="78"/>
    <cellStyle name="SAPBEXaggItemX" xfId="9"/>
    <cellStyle name="SAPBEXaggItemX 2" xfId="79"/>
    <cellStyle name="SAPBEXchaText" xfId="10"/>
    <cellStyle name="SAPBEXchaText 2" xfId="80"/>
    <cellStyle name="SAPBEXchaText 3" xfId="81"/>
    <cellStyle name="SAPBEXchaText 4" xfId="82"/>
    <cellStyle name="SAPBEXchaText 5" xfId="83"/>
    <cellStyle name="SAPBEXchaText_CopySheets" xfId="84"/>
    <cellStyle name="SAPBEXexcBad7" xfId="11"/>
    <cellStyle name="SAPBEXexcBad8" xfId="12"/>
    <cellStyle name="SAPBEXexcBad9" xfId="13"/>
    <cellStyle name="SAPBEXexcCritical4" xfId="14"/>
    <cellStyle name="SAPBEXexcCritical5" xfId="15"/>
    <cellStyle name="SAPBEXexcCritical6" xfId="16"/>
    <cellStyle name="SAPBEXexcGood1" xfId="17"/>
    <cellStyle name="SAPBEXexcGood2" xfId="18"/>
    <cellStyle name="SAPBEXexcGood3" xfId="19"/>
    <cellStyle name="SAPBEXfilterDrill" xfId="20"/>
    <cellStyle name="SAPBEXfilterDrill 2" xfId="85"/>
    <cellStyle name="SAPBEXfilterDrill 3" xfId="86"/>
    <cellStyle name="SAPBEXfilterDrill_CopySheets" xfId="87"/>
    <cellStyle name="SAPBEXfilterItem" xfId="21"/>
    <cellStyle name="SAPBEXfilterItem 2" xfId="88"/>
    <cellStyle name="SAPBEXfilterItem 3" xfId="89"/>
    <cellStyle name="SAPBEXfilterItem_CopySheets" xfId="90"/>
    <cellStyle name="SAPBEXfilterText" xfId="22"/>
    <cellStyle name="SAPBEXformats" xfId="23"/>
    <cellStyle name="SAPBEXformats 2" xfId="91"/>
    <cellStyle name="SAPBEXheaderItem" xfId="24"/>
    <cellStyle name="SAPBEXheaderItem 2" xfId="92"/>
    <cellStyle name="SAPBEXheaderItem 3" xfId="93"/>
    <cellStyle name="SAPBEXheaderItem 4" xfId="94"/>
    <cellStyle name="SAPBEXheaderItem_AZ_12_920_910_AC_01_ST_PC" xfId="95"/>
    <cellStyle name="SAPBEXheaderText" xfId="25"/>
    <cellStyle name="SAPBEXheaderText 2" xfId="96"/>
    <cellStyle name="SAPBEXheaderText 3" xfId="97"/>
    <cellStyle name="SAPBEXheaderText_AZ_12_920_910_AC_01_ST_PC" xfId="98"/>
    <cellStyle name="SAPBEXHLevel0" xfId="26"/>
    <cellStyle name="SAPBEXHLevel0 2" xfId="99"/>
    <cellStyle name="SAPBEXHLevel0 3" xfId="100"/>
    <cellStyle name="SAPBEXHLevel0 4" xfId="101"/>
    <cellStyle name="SAPBEXHLevel0_CopySheets" xfId="102"/>
    <cellStyle name="SAPBEXHLevel0X" xfId="27"/>
    <cellStyle name="SAPBEXHLevel0X 2" xfId="103"/>
    <cellStyle name="SAPBEXHLevel1" xfId="28"/>
    <cellStyle name="SAPBEXHLevel1 2" xfId="104"/>
    <cellStyle name="SAPBEXHLevel1 3" xfId="105"/>
    <cellStyle name="SAPBEXHLevel1 4" xfId="106"/>
    <cellStyle name="SAPBEXHLevel1_CopySheets" xfId="107"/>
    <cellStyle name="SAPBEXHLevel1X" xfId="29"/>
    <cellStyle name="SAPBEXHLevel1X 2" xfId="108"/>
    <cellStyle name="SAPBEXHLevel2" xfId="30"/>
    <cellStyle name="SAPBEXHLevel2 2" xfId="109"/>
    <cellStyle name="SAPBEXHLevel2 3" xfId="110"/>
    <cellStyle name="SAPBEXHLevel2 4" xfId="111"/>
    <cellStyle name="SAPBEXHLevel2_CopySheets" xfId="112"/>
    <cellStyle name="SAPBEXHLevel2X" xfId="31"/>
    <cellStyle name="SAPBEXHLevel2X 2" xfId="113"/>
    <cellStyle name="SAPBEXHLevel3" xfId="32"/>
    <cellStyle name="SAPBEXHLevel3 2" xfId="114"/>
    <cellStyle name="SAPBEXHLevel3 3" xfId="115"/>
    <cellStyle name="SAPBEXHLevel3 4" xfId="116"/>
    <cellStyle name="SAPBEXHLevel3_CopySheets" xfId="117"/>
    <cellStyle name="SAPBEXHLevel3X" xfId="33"/>
    <cellStyle name="SAPBEXHLevel3X 2" xfId="118"/>
    <cellStyle name="SAPBEXinputData" xfId="119"/>
    <cellStyle name="SAPBEXresData" xfId="34"/>
    <cellStyle name="SAPBEXresDataEmph" xfId="35"/>
    <cellStyle name="SAPBEXresItem" xfId="36"/>
    <cellStyle name="SAPBEXresItem 2" xfId="120"/>
    <cellStyle name="SAPBEXresItemX" xfId="37"/>
    <cellStyle name="SAPBEXresItemX 2" xfId="121"/>
    <cellStyle name="SAPBEXstdData" xfId="38"/>
    <cellStyle name="SAPBEXstdData 2" xfId="122"/>
    <cellStyle name="SAPBEXstdData 3" xfId="123"/>
    <cellStyle name="SAPBEXstdData 4" xfId="124"/>
    <cellStyle name="SAPBEXstdData_AZ_12_180_600_AC_01_Query_Balance_Sheet" xfId="125"/>
    <cellStyle name="SAPBEXstdDataEmph" xfId="39"/>
    <cellStyle name="SAPBEXstdDataEmph 2" xfId="126"/>
    <cellStyle name="SAPBEXstdDataEmph 3" xfId="127"/>
    <cellStyle name="SAPBEXstdDataEmph_AZ_12_180_600_AC_01_Query_Balance_Sheet" xfId="128"/>
    <cellStyle name="SAPBEXstdItem" xfId="40"/>
    <cellStyle name="SAPBEXstdItem 2" xfId="129"/>
    <cellStyle name="SAPBEXstdItem 3" xfId="130"/>
    <cellStyle name="SAPBEXstdItem_CopySheets" xfId="131"/>
    <cellStyle name="SAPBEXstdItemX" xfId="41"/>
    <cellStyle name="SAPBEXstdItemX 2" xfId="132"/>
    <cellStyle name="SAPBEXtitle" xfId="42"/>
    <cellStyle name="SAPBEXtitle 2" xfId="133"/>
    <cellStyle name="SAPBEXtitle 3" xfId="134"/>
    <cellStyle name="SAPBEXtitle_EQ" xfId="135"/>
    <cellStyle name="SAPBEXundefined" xfId="43"/>
    <cellStyle name="SAPBEXundefined 2" xfId="136"/>
    <cellStyle name="SAPError" xfId="137"/>
    <cellStyle name="SAPKey" xfId="138"/>
    <cellStyle name="SAPLocked" xfId="139"/>
    <cellStyle name="SAPOutput" xfId="140"/>
    <cellStyle name="SAPSpace" xfId="141"/>
    <cellStyle name="SAPText" xfId="142"/>
    <cellStyle name="SAPUnLocked" xfId="143"/>
    <cellStyle name="SEM-BPS-data" xfId="144"/>
    <cellStyle name="SEM-BPS-input-on" xfId="145"/>
    <cellStyle name="Standard" xfId="0" builtinId="0"/>
    <cellStyle name="Standard 10" xfId="146"/>
    <cellStyle name="Standard 10 2" xfId="147"/>
    <cellStyle name="Standard 11" xfId="148"/>
    <cellStyle name="Standard 11 2" xfId="149"/>
    <cellStyle name="Standard 12" xfId="150"/>
    <cellStyle name="Standard 2" xfId="151"/>
    <cellStyle name="Standard 3" xfId="152"/>
    <cellStyle name="Standard 4" xfId="153"/>
    <cellStyle name="Standard 5" xfId="154"/>
    <cellStyle name="Standard 6" xfId="155"/>
    <cellStyle name="Standard 7" xfId="156"/>
    <cellStyle name="Standard 8" xfId="157"/>
    <cellStyle name="Standard 8 2" xfId="158"/>
    <cellStyle name="Standard 9" xfId="159"/>
    <cellStyle name="Style 1" xfId="160"/>
    <cellStyle name="Undefiniert" xfId="44"/>
    <cellStyle name="Valuta (0)_2riepilogo2000" xfId="45"/>
    <cellStyle name="Valuta_2riepilogo2000" xfId="46"/>
  </cellStyles>
  <dxfs count="0"/>
  <tableStyles count="0" defaultTableStyle="TableStyleMedium2" defaultPivotStyle="PivotStyleLight16"/>
  <colors>
    <mruColors>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GA\PnL\Analyse\CorpInv\10.5A%20Position%20Monthly%202004%2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offmann\2003\4.%20Quartal\Bil-Nw%202003-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1\g7965\LOKALE~1\Temp\notesB0754A\4.%20Quartal%202005%20Nicht%20kons.verb.Untern.%20(Bew.at%20equity)_kor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AC\IAS\D_GAC%20Report\DE_Konz.abschl\2008_Konz.abschl\2008-Q4\DE3_2008_Q4%20Konsolidierung%20u.%20EK%20Entw\2008_Q4_KapKo\MR%2010%202008\MR%2010%202008%20ZwErge%20v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aimuc02\wgsv\H2\H2_Closing\01_All\Closing%20process\2010\3Q\11_Segment%20excels\20101102_PC_Supertable_3Q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AC\IAS\D_GAC%20Report\DE_Konz.abschl\2007_Konz.abschl\2007-Q4\DE3_2007_Q4%20Konsolidierung%20u.%20EK%20Entw\2007_Q4_KapKo\EK%20Entwicklung%20Q4%202007\Equity%20Statement%20Q4%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ktionen in Allianz Aktien"/>
      <sheetName val="Transaktionen in MüRü Aktien"/>
      <sheetName val="AusgabeMona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Wahl"/>
      <sheetName val="BA_Aktiva"/>
      <sheetName val="BA_Aktiva_F_EURO"/>
      <sheetName val="BA_KapAnl_Entw"/>
      <sheetName val="BA_KapAnl_Entw_F"/>
      <sheetName val="BP_Passiva"/>
      <sheetName val="BP_Passiva_F_EURO"/>
      <sheetName val="BP_Rst_Atom"/>
      <sheetName val="BP_Rst_RdV"/>
      <sheetName val="BP_Rst_Schwank"/>
      <sheetName val="G_GuV"/>
      <sheetName val="G_GuV_F_EURO"/>
      <sheetName val="Reserve"/>
      <sheetName val="BA_RAG"/>
      <sheetName val="BA_Sonst_Verm"/>
      <sheetName val="BA_Sonst"/>
      <sheetName val="BA_Sonst_P3"/>
      <sheetName val="BA_Sonst_P7"/>
      <sheetName val="BA_Zs_u_Miet"/>
      <sheetName val="BP_RAG"/>
      <sheetName val="BP_Eigenkap"/>
      <sheetName val="BP_Sonst_Rst"/>
      <sheetName val="BP_SoPo_§6b"/>
      <sheetName val="BP_SoPo_§52"/>
      <sheetName val="BP_andere Verb"/>
      <sheetName val="BP_and_Verb_P2d"/>
      <sheetName val="BP_and_Verb_P2L"/>
      <sheetName val="BP_Darlehen"/>
      <sheetName val="GA_KA_Verl_a_Abg"/>
      <sheetName val="GA_KA_AfA"/>
      <sheetName val="GA_KA_AfA_13a"/>
      <sheetName val="GA_KA_Aufw"/>
      <sheetName val="GA_So_Aufw"/>
      <sheetName val="GA_So_Aufw_Anl"/>
      <sheetName val="GA_Zins"/>
      <sheetName val="GA_So_vt_Aufw"/>
      <sheetName val="G_± übr_vt_Rst"/>
      <sheetName val="GE_Gew_a_Abg_KA"/>
      <sheetName val="GE_a_Zuschr"/>
      <sheetName val="GE_so_vt_Ertr"/>
      <sheetName val="GE_Kap_Anl"/>
      <sheetName val="GE_So_Ertr"/>
      <sheetName val="GE_Depot_Zs"/>
      <sheetName val="GE_a_and_KA"/>
      <sheetName val="G_Whrg_Einfl DM"/>
      <sheetName val="G_Whrg_Einfl EURO"/>
      <sheetName val="G_Whrg_Beiträge"/>
      <sheetName val="AW"/>
      <sheetName val="G_Dividende DM"/>
      <sheetName val="G_Dividende EURO"/>
      <sheetName val="Tabelle5"/>
      <sheetName val="Tabelle6"/>
      <sheetName val="Tabelle7"/>
      <sheetName val="Tabelle3"/>
      <sheetName val="Tabelle2"/>
      <sheetName val="Tabelle1"/>
      <sheetName val="Abstimmung IC-Daten"/>
    </sheetNames>
    <sheetDataSet>
      <sheetData sheetId="0">
        <row r="6">
          <cell r="D6" t="str">
            <v>31.12.03</v>
          </cell>
          <cell r="E6" t="str">
            <v>31.12.02</v>
          </cell>
        </row>
      </sheetData>
      <sheetData sheetId="1"/>
      <sheetData sheetId="2"/>
      <sheetData sheetId="3"/>
      <sheetData sheetId="4"/>
      <sheetData sheetId="5"/>
      <sheetData sheetId="6"/>
      <sheetData sheetId="7"/>
      <sheetData sheetId="8"/>
      <sheetData sheetId="9"/>
      <sheetData sheetId="10"/>
      <sheetData sheetId="11">
        <row r="95">
          <cell r="J95">
            <v>1240150912.8599987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stellung"/>
      <sheetName val="Tabelle1"/>
      <sheetName val="EK+ERG"/>
      <sheetName val="Währung"/>
      <sheetName val="COMPNAMEn"/>
    </sheetNames>
    <sheetDataSet>
      <sheetData sheetId="0" refreshError="1"/>
      <sheetData sheetId="1" refreshError="1"/>
      <sheetData sheetId="2" refreshError="1"/>
      <sheetData sheetId="3" refreshError="1"/>
      <sheetData sheetId="4">
        <row r="2">
          <cell r="A2" t="str">
            <v>DE0001</v>
          </cell>
          <cell r="B2" t="str">
            <v>Allianz AG</v>
          </cell>
        </row>
        <row r="3">
          <cell r="A3" t="str">
            <v>AN0001</v>
          </cell>
          <cell r="B3" t="str">
            <v>Veer Palthe Voûte (Antilles) NV, Curacao</v>
          </cell>
        </row>
        <row r="4">
          <cell r="A4" t="str">
            <v>AR0001</v>
          </cell>
          <cell r="B4" t="str">
            <v>AGF Inversiones, S.A., Buenos Aires</v>
          </cell>
        </row>
        <row r="5">
          <cell r="A5" t="str">
            <v>AR0002</v>
          </cell>
          <cell r="B5" t="str">
            <v>MERCOSUL ASSISTANCE ARGENTINE, Argentina</v>
          </cell>
        </row>
        <row r="6">
          <cell r="A6" t="str">
            <v>AR0003</v>
          </cell>
          <cell r="B6" t="str">
            <v>AGF Allianz  Argentina Compania de Seguros Generales S.A., Buenos Aires</v>
          </cell>
        </row>
        <row r="7">
          <cell r="A7" t="str">
            <v>AR0004</v>
          </cell>
          <cell r="B7" t="str">
            <v>AGF Allianz  Argentina Compania de Seguros Generales S.A., Buenos Aires</v>
          </cell>
        </row>
        <row r="8">
          <cell r="A8" t="str">
            <v>AR0007</v>
          </cell>
          <cell r="B8" t="str">
            <v>Crédito Argentino Germánico SA, Buenos Aires</v>
          </cell>
        </row>
        <row r="9">
          <cell r="A9" t="str">
            <v>AR0008</v>
          </cell>
          <cell r="B9" t="str">
            <v>Banco General de Negocios S. A., Buenos Aires</v>
          </cell>
        </row>
        <row r="10">
          <cell r="A10" t="str">
            <v>AT0002</v>
          </cell>
          <cell r="B10" t="str">
            <v>Opernringhof Bau- und Betriebs AG, Wien</v>
          </cell>
        </row>
        <row r="11">
          <cell r="A11" t="str">
            <v>AT0003</v>
          </cell>
          <cell r="B11" t="str">
            <v>Allianz Elementar Versicherungs-Aktiengesellschaft, Wien</v>
          </cell>
        </row>
        <row r="12">
          <cell r="A12" t="str">
            <v>AT0004</v>
          </cell>
          <cell r="B12" t="str">
            <v>Allianz Elementar Lebensversicherungs-Aktiengesellschaft, Wien</v>
          </cell>
        </row>
        <row r="13">
          <cell r="A13" t="str">
            <v>AT0005</v>
          </cell>
          <cell r="B13" t="str">
            <v>ELVIA Assistance GmbH, Wien</v>
          </cell>
        </row>
        <row r="14">
          <cell r="A14" t="str">
            <v>AT0006</v>
          </cell>
          <cell r="B14" t="str">
            <v>Allianz Invest Kapitalanlage GmbH, Wien</v>
          </cell>
        </row>
        <row r="15">
          <cell r="A15" t="str">
            <v>AT0007</v>
          </cell>
          <cell r="B15" t="str">
            <v>Allianz Investment Bank AG (A.I.B.), Wien</v>
          </cell>
        </row>
        <row r="16">
          <cell r="A16" t="str">
            <v>AT0009</v>
          </cell>
          <cell r="B16" t="str">
            <v>ITB Immobilientreuhandgesellschaft mbH, Wien</v>
          </cell>
        </row>
        <row r="17">
          <cell r="A17" t="str">
            <v>AT0011</v>
          </cell>
          <cell r="B17" t="str">
            <v>PRISMA Kreditversicherungs-AG, Wien</v>
          </cell>
        </row>
        <row r="18">
          <cell r="A18" t="str">
            <v>AT0012</v>
          </cell>
          <cell r="B18" t="str">
            <v>HEISSMANN CONSULTANTS GMBH European Partner of Mellon HR&amp;IS, Wien</v>
          </cell>
        </row>
        <row r="19">
          <cell r="A19" t="str">
            <v>AT0013</v>
          </cell>
          <cell r="B19" t="str">
            <v>Risikomanagement und Softwareentwicklung GmbH, Wien</v>
          </cell>
        </row>
        <row r="20">
          <cell r="A20" t="str">
            <v>AT0015</v>
          </cell>
          <cell r="B20" t="str">
            <v>SK Versicherung AG, Wien</v>
          </cell>
        </row>
        <row r="21">
          <cell r="A21" t="str">
            <v>AT0016</v>
          </cell>
          <cell r="B21" t="str">
            <v>Braun &amp; Co. Gesellschaft mbH, Wien</v>
          </cell>
        </row>
        <row r="22">
          <cell r="A22" t="str">
            <v>AT0019</v>
          </cell>
          <cell r="B22" t="str">
            <v>Allianz Elementar Werkküchen-Betriebsgesellschaft mbH, Wien</v>
          </cell>
        </row>
        <row r="23">
          <cell r="A23" t="str">
            <v>AT0020</v>
          </cell>
          <cell r="B23" t="str">
            <v>Allianz Pensionskasse AG, Wien</v>
          </cell>
        </row>
        <row r="24">
          <cell r="A24" t="str">
            <v>AT0021</v>
          </cell>
          <cell r="B24" t="str">
            <v>OVD Versicherungsdienst GmbH, Wien</v>
          </cell>
        </row>
        <row r="25">
          <cell r="A25" t="str">
            <v>AT0023</v>
          </cell>
          <cell r="B25" t="str">
            <v>Allianz FinanzInvest Beratungs Ges.mbH, Wien</v>
          </cell>
        </row>
        <row r="26">
          <cell r="A26" t="str">
            <v>AT0026</v>
          </cell>
          <cell r="B26" t="str">
            <v>Allianz_Invest_Spezial_3</v>
          </cell>
        </row>
        <row r="27">
          <cell r="A27" t="str">
            <v>AT0027</v>
          </cell>
          <cell r="B27" t="str">
            <v>Allianz_Invest_Spezial_2</v>
          </cell>
        </row>
        <row r="28">
          <cell r="A28" t="str">
            <v>AT0028</v>
          </cell>
          <cell r="B28" t="str">
            <v>Allianz_Invest_12, Division Leben/Kranken</v>
          </cell>
        </row>
        <row r="29">
          <cell r="A29" t="str">
            <v>AT0030</v>
          </cell>
          <cell r="B29" t="str">
            <v>Allianz_Invest_11, Division Leben/Kranken</v>
          </cell>
        </row>
        <row r="30">
          <cell r="A30" t="str">
            <v>AT0031</v>
          </cell>
          <cell r="B30" t="str">
            <v>Allianz_Invest_11, Division S/U (incl. Minorities)</v>
          </cell>
        </row>
        <row r="31">
          <cell r="A31" t="str">
            <v>AT0037</v>
          </cell>
          <cell r="B31" t="str">
            <v>Top Versicherungsservice GmbH, Wien</v>
          </cell>
        </row>
        <row r="32">
          <cell r="A32" t="str">
            <v>AT0046</v>
          </cell>
          <cell r="B32" t="str">
            <v>Privatinvest Bank AG, Salzburg</v>
          </cell>
        </row>
        <row r="33">
          <cell r="A33" t="str">
            <v>AT0052</v>
          </cell>
          <cell r="B33" t="str">
            <v>BAWAG Allianz Mitarbeitervorsorgekasse AG</v>
          </cell>
        </row>
        <row r="34">
          <cell r="A34" t="str">
            <v>AT0053</v>
          </cell>
          <cell r="B34" t="str">
            <v>Top Logistikwerkstatt Assistance GmbH, Wien</v>
          </cell>
        </row>
        <row r="35">
          <cell r="A35" t="str">
            <v>AT0054</v>
          </cell>
          <cell r="B35" t="str">
            <v>MVK Datenmanagement GmbH, Wien</v>
          </cell>
        </row>
        <row r="36">
          <cell r="A36" t="str">
            <v>AT0055</v>
          </cell>
          <cell r="B36" t="str">
            <v>Euler Hermes Südosteuropa Versicherungsholding Ges</v>
          </cell>
        </row>
        <row r="37">
          <cell r="A37" t="str">
            <v>AT0057</v>
          </cell>
          <cell r="B37" t="str">
            <v>Dr. Ignaz Fiala GmbH, Wien</v>
          </cell>
        </row>
        <row r="38">
          <cell r="A38" t="str">
            <v>AT0058</v>
          </cell>
          <cell r="B38" t="str">
            <v>TopReport Schadenbesichtigungs GmbH, Wien</v>
          </cell>
        </row>
        <row r="39">
          <cell r="A39" t="str">
            <v>AT0059</v>
          </cell>
          <cell r="B39" t="str">
            <v>BARTEC Elektrotechnik GmbH, Wien</v>
          </cell>
        </row>
        <row r="40">
          <cell r="A40" t="str">
            <v>AT0061</v>
          </cell>
          <cell r="B40" t="str">
            <v>Fonds &amp; Co. Fondsanteilsvermittlung AG, Wien</v>
          </cell>
        </row>
        <row r="41">
          <cell r="A41" t="str">
            <v>AT0063</v>
          </cell>
          <cell r="B41" t="str">
            <v>Allianz Invest Osteuropa NL</v>
          </cell>
        </row>
        <row r="42">
          <cell r="A42" t="str">
            <v>AT0064</v>
          </cell>
          <cell r="B42" t="str">
            <v>Allianz Invest Osteuropa LH</v>
          </cell>
        </row>
        <row r="43">
          <cell r="A43" t="str">
            <v>AT0065</v>
          </cell>
          <cell r="B43" t="str">
            <v>Allianz Invest Ostrent NL</v>
          </cell>
        </row>
        <row r="44">
          <cell r="A44" t="str">
            <v>AT0066</v>
          </cell>
          <cell r="B44" t="str">
            <v>Allianz Ostrent LH</v>
          </cell>
        </row>
        <row r="45">
          <cell r="A45" t="str">
            <v>AT0067</v>
          </cell>
          <cell r="B45" t="str">
            <v>Allianz Pimco Corporate NL</v>
          </cell>
        </row>
        <row r="46">
          <cell r="A46" t="str">
            <v>AT0068</v>
          </cell>
          <cell r="B46" t="str">
            <v>Allianz Pimco Corporate LH</v>
          </cell>
        </row>
        <row r="47">
          <cell r="A47" t="str">
            <v>AT0069</v>
          </cell>
          <cell r="B47" t="str">
            <v>Allianz Pimco Mortgage NL</v>
          </cell>
        </row>
        <row r="48">
          <cell r="A48" t="str">
            <v>AT0070</v>
          </cell>
          <cell r="B48" t="str">
            <v>Allianz Pimco Mortgage LH</v>
          </cell>
        </row>
        <row r="49">
          <cell r="A49" t="str">
            <v>AU0001</v>
          </cell>
          <cell r="B49" t="str">
            <v>Recovre Pty Ltd, Sydney</v>
          </cell>
        </row>
        <row r="50">
          <cell r="A50" t="str">
            <v>AU0002</v>
          </cell>
          <cell r="B50" t="str">
            <v>Allianz Australia Insurance Limited, Sydney</v>
          </cell>
        </row>
        <row r="51">
          <cell r="A51" t="str">
            <v>AU0003</v>
          </cell>
          <cell r="B51" t="str">
            <v>Allianz Australia Workers Compensation (NSW) Limited, Sydney</v>
          </cell>
        </row>
        <row r="52">
          <cell r="A52" t="str">
            <v>AU0004</v>
          </cell>
          <cell r="B52" t="str">
            <v>Allianz Australia  Workers Compensation (Victoria) Limited, Melbourne</v>
          </cell>
        </row>
        <row r="53">
          <cell r="A53" t="str">
            <v>AU0005</v>
          </cell>
          <cell r="B53" t="str">
            <v>Allianz Australia Workers Compensation (SA) Limited, Adelaide</v>
          </cell>
        </row>
        <row r="54">
          <cell r="A54" t="str">
            <v>AU0006</v>
          </cell>
          <cell r="B54" t="str">
            <v>Allianz  Australian Claims Services Limited, Sydney</v>
          </cell>
        </row>
        <row r="55">
          <cell r="A55" t="str">
            <v>AU0013</v>
          </cell>
          <cell r="B55" t="str">
            <v>Allianz Australia Services Pty Limited, Sydney</v>
          </cell>
        </row>
        <row r="56">
          <cell r="A56" t="str">
            <v>AU0015</v>
          </cell>
          <cell r="B56" t="str">
            <v>Club Marine Limited, Melbourne</v>
          </cell>
        </row>
        <row r="57">
          <cell r="A57" t="str">
            <v>AU0016</v>
          </cell>
          <cell r="B57" t="str">
            <v>Allianz Dresdner Asset Management Australia Ltd., Sydney</v>
          </cell>
        </row>
        <row r="58">
          <cell r="A58" t="str">
            <v>AU0019</v>
          </cell>
          <cell r="B58" t="str">
            <v>Hunter Premium Funding Ltd., Sydney</v>
          </cell>
        </row>
        <row r="59">
          <cell r="A59" t="str">
            <v>AU0020</v>
          </cell>
          <cell r="B59" t="str">
            <v>Allianz Australia Limited, Sydney</v>
          </cell>
        </row>
        <row r="60">
          <cell r="A60" t="str">
            <v>AU0024</v>
          </cell>
          <cell r="B60" t="str">
            <v>Allianz Australia Employee Share Plan Pty Ltd., Sydney</v>
          </cell>
        </row>
        <row r="61">
          <cell r="A61" t="str">
            <v>AU0025</v>
          </cell>
          <cell r="B61" t="str">
            <v>PIMCO Australia Pty Ltd., Sydney</v>
          </cell>
        </row>
        <row r="62">
          <cell r="A62" t="str">
            <v>AU0026</v>
          </cell>
          <cell r="B62" t="str">
            <v>Allianz Australia Advantage Ltd., Sydney</v>
          </cell>
        </row>
        <row r="63">
          <cell r="A63" t="str">
            <v>AU0027</v>
          </cell>
          <cell r="B63" t="str">
            <v>FAI Allianz Ltd, Sydney</v>
          </cell>
        </row>
        <row r="64">
          <cell r="A64" t="str">
            <v>AU0028</v>
          </cell>
          <cell r="B64" t="str">
            <v>CIC Allianz Insurance Ltd., Sydney</v>
          </cell>
        </row>
        <row r="65">
          <cell r="A65" t="str">
            <v>AU0029</v>
          </cell>
          <cell r="B65" t="str">
            <v>Allianz Australia Services (No. 2) Pty Ltd, Sydney</v>
          </cell>
        </row>
        <row r="66">
          <cell r="A66" t="str">
            <v>AU0031</v>
          </cell>
          <cell r="B66" t="str">
            <v>Dresdner Kleinwort Wasserstein Australia Ltd, Sydney</v>
          </cell>
        </row>
        <row r="67">
          <cell r="A67" t="str">
            <v>AU0032</v>
          </cell>
          <cell r="B67" t="str">
            <v>Dresdner Kleinwort Wasserstein Australia (Securitisation) Pty Ltd, Sydney</v>
          </cell>
        </row>
        <row r="68">
          <cell r="A68" t="str">
            <v>AU0033</v>
          </cell>
          <cell r="B68" t="str">
            <v>Dresdner Kleinwort Wasserstein Securities (Australia) Pty Ltd, Sydney</v>
          </cell>
        </row>
        <row r="69">
          <cell r="A69" t="str">
            <v>AU0034</v>
          </cell>
          <cell r="B69" t="str">
            <v>Freesun Pty Ltd, Sydney</v>
          </cell>
        </row>
        <row r="70">
          <cell r="A70" t="str">
            <v>AU0036</v>
          </cell>
          <cell r="B70" t="str">
            <v>Kleinwort Benson Australia (Holdings) Ltd, Sydney</v>
          </cell>
        </row>
        <row r="71">
          <cell r="A71" t="str">
            <v>AU0037</v>
          </cell>
          <cell r="B71" t="str">
            <v>Kleinwort Benson Investment Holdings Australia Pty Ltd, Sydney</v>
          </cell>
        </row>
        <row r="72">
          <cell r="A72" t="str">
            <v>AU0038</v>
          </cell>
          <cell r="B72" t="str">
            <v>Mondial Assistance Australia Holding Pty Ltd., Toowong-Australia</v>
          </cell>
        </row>
        <row r="73">
          <cell r="A73" t="str">
            <v>AU0039</v>
          </cell>
          <cell r="B73" t="str">
            <v>ETI Australia Pty Ltd., Toowong-Australia</v>
          </cell>
        </row>
        <row r="74">
          <cell r="A74" t="str">
            <v>AU0040</v>
          </cell>
          <cell r="B74" t="str">
            <v>Dresdner RCM Global Investors (Jersey) Australia, St. Helier/Jersey</v>
          </cell>
        </row>
        <row r="75">
          <cell r="A75" t="str">
            <v>AU0041</v>
          </cell>
          <cell r="B75" t="str">
            <v>Dorcasia Ltd., Sydney</v>
          </cell>
        </row>
        <row r="76">
          <cell r="A76" t="str">
            <v>AU0043</v>
          </cell>
          <cell r="B76" t="str">
            <v>ADAM Ltd., Sydney</v>
          </cell>
        </row>
        <row r="77">
          <cell r="A77" t="str">
            <v>BE0001</v>
          </cell>
          <cell r="B77" t="str">
            <v>AGF Belgium Insurance S.A., Brüssel</v>
          </cell>
        </row>
        <row r="78">
          <cell r="A78" t="str">
            <v>BE0002</v>
          </cell>
          <cell r="B78" t="str">
            <v>AGF Belgium Insurance S.A., Brüssel</v>
          </cell>
        </row>
        <row r="79">
          <cell r="A79" t="str">
            <v>BE0003</v>
          </cell>
          <cell r="B79" t="str">
            <v>Sofiholding S.A., Bruxelles</v>
          </cell>
        </row>
        <row r="80">
          <cell r="A80" t="str">
            <v>BE0005</v>
          </cell>
          <cell r="B80" t="str">
            <v>Bureau d'Expertises Despretz S.A., Brüssel</v>
          </cell>
        </row>
        <row r="81">
          <cell r="A81" t="str">
            <v>BE0006</v>
          </cell>
          <cell r="B81" t="str">
            <v>Moerkerke, Antwerpen</v>
          </cell>
        </row>
        <row r="82">
          <cell r="A82" t="str">
            <v>BE0013</v>
          </cell>
          <cell r="B82" t="str">
            <v>Stanislas H. Haine, Belgien</v>
          </cell>
        </row>
        <row r="83">
          <cell r="A83" t="str">
            <v>BE0014</v>
          </cell>
          <cell r="B83" t="str">
            <v>Euler Hermes Crédit Insurance Belgium S.A. (N.V.), Brüssel</v>
          </cell>
        </row>
        <row r="84">
          <cell r="A84" t="str">
            <v>BE0015</v>
          </cell>
          <cell r="B84" t="str">
            <v>Euler Hermes Services Belgium S.A., Bruxelles</v>
          </cell>
        </row>
        <row r="85">
          <cell r="A85" t="str">
            <v>BE0016</v>
          </cell>
          <cell r="B85" t="str">
            <v>SOCIETE BELGE DE SERVICES TELEPHONIQUES "S.B.S.T." S.A., Bruxelles</v>
          </cell>
        </row>
        <row r="86">
          <cell r="A86" t="str">
            <v>BE0017</v>
          </cell>
          <cell r="B86" t="str">
            <v>SOCIETE BELGE D'ASSISTANCE INTERNATIONALE S.A. "S.B.A.I.", Bruxelles</v>
          </cell>
        </row>
        <row r="87">
          <cell r="A87" t="str">
            <v>BE0021</v>
          </cell>
          <cell r="B87" t="str">
            <v>AGF Belgium Holding S.A., Brüssel</v>
          </cell>
        </row>
        <row r="88">
          <cell r="A88" t="str">
            <v>BE0022</v>
          </cell>
          <cell r="B88" t="str">
            <v>Sogasander, Brüssel</v>
          </cell>
        </row>
        <row r="89">
          <cell r="A89" t="str">
            <v>BE0030</v>
          </cell>
          <cell r="B89" t="str">
            <v>Schmalbach-Lubeca Service Center N.V., Brecht, Belgien</v>
          </cell>
        </row>
        <row r="90">
          <cell r="A90" t="str">
            <v>BE0038</v>
          </cell>
          <cell r="B90" t="str">
            <v>Bulbank AD, Sofia</v>
          </cell>
        </row>
        <row r="91">
          <cell r="A91" t="str">
            <v>BE0039</v>
          </cell>
          <cell r="B91" t="str">
            <v>Kleinwort Benson Belgium SA, Brüssel</v>
          </cell>
        </row>
        <row r="92">
          <cell r="A92" t="str">
            <v>BE0040</v>
          </cell>
          <cell r="B92" t="str">
            <v>AGF Belgium Insurance S.A., Brüssel</v>
          </cell>
        </row>
        <row r="93">
          <cell r="A93" t="str">
            <v>BE0043</v>
          </cell>
          <cell r="B93" t="str">
            <v>Portima, Bruxelles</v>
          </cell>
        </row>
        <row r="94">
          <cell r="A94" t="str">
            <v>BE0044</v>
          </cell>
          <cell r="B94" t="str">
            <v>MUNDIALIS, Bruxelles</v>
          </cell>
        </row>
        <row r="95">
          <cell r="A95" t="str">
            <v>BE0045</v>
          </cell>
          <cell r="B95" t="str">
            <v>ISHOP</v>
          </cell>
        </row>
        <row r="96">
          <cell r="A96" t="str">
            <v>BE0051</v>
          </cell>
          <cell r="B96" t="str">
            <v>ASSURCARD, Haasrode</v>
          </cell>
        </row>
        <row r="97">
          <cell r="A97" t="str">
            <v>BE0053</v>
          </cell>
          <cell r="B97" t="str">
            <v>IMMO CORROY LE GRAND, Granbonpré</v>
          </cell>
        </row>
        <row r="98">
          <cell r="A98" t="str">
            <v>BE0054</v>
          </cell>
          <cell r="B98" t="str">
            <v>COFINIMMO, Brussels</v>
          </cell>
        </row>
        <row r="99">
          <cell r="A99" t="str">
            <v>BE0055</v>
          </cell>
          <cell r="B99" t="str">
            <v>MAISON DE L'ASSURANCES, Brussels</v>
          </cell>
        </row>
        <row r="100">
          <cell r="A100" t="str">
            <v>BE0056</v>
          </cell>
          <cell r="B100" t="str">
            <v>MAISON CREDIT HYPOTHECAIRE, Brussels</v>
          </cell>
        </row>
        <row r="101">
          <cell r="A101" t="str">
            <v>BE0057</v>
          </cell>
          <cell r="B101" t="str">
            <v>SOBEGAS, Brussels</v>
          </cell>
        </row>
        <row r="102">
          <cell r="A102" t="str">
            <v>BE0059</v>
          </cell>
          <cell r="B102" t="str">
            <v>BARTEC Belgium N.V., Tessenderlo/Belgium</v>
          </cell>
        </row>
        <row r="103">
          <cell r="A103" t="str">
            <v>BE0061</v>
          </cell>
          <cell r="B103" t="str">
            <v>Eve Holding, Brussels</v>
          </cell>
        </row>
        <row r="104">
          <cell r="A104" t="str">
            <v>BE0062</v>
          </cell>
          <cell r="B104" t="str">
            <v>Botanic Building S.A., Bruxelles</v>
          </cell>
        </row>
        <row r="105">
          <cell r="A105" t="str">
            <v>BE0066</v>
          </cell>
          <cell r="B105" t="str">
            <v>GIMV Czech Ventures N.V., Antwerpen</v>
          </cell>
        </row>
        <row r="106">
          <cell r="A106" t="str">
            <v>BF0001</v>
          </cell>
          <cell r="B106" t="str">
            <v>Foncias Iart S.A., Ouagadougou</v>
          </cell>
        </row>
        <row r="107">
          <cell r="A107" t="str">
            <v>BF0002</v>
          </cell>
          <cell r="B107" t="str">
            <v>Foncias vie S.A., Ouagadougou</v>
          </cell>
        </row>
        <row r="108">
          <cell r="A108" t="str">
            <v>BG0001</v>
          </cell>
          <cell r="B108" t="str">
            <v>Commercial Bank Allianz Bulgaria Ltd., Sofia</v>
          </cell>
        </row>
        <row r="109">
          <cell r="A109" t="str">
            <v>BG0002</v>
          </cell>
          <cell r="B109" t="str">
            <v>Energy Insurance Company Ltd., Sofia</v>
          </cell>
        </row>
        <row r="110">
          <cell r="A110" t="str">
            <v>BG0003</v>
          </cell>
          <cell r="B110" t="str">
            <v>Allianz Bulgaria Holding Company Ltd., Sofia</v>
          </cell>
        </row>
        <row r="111">
          <cell r="A111" t="str">
            <v>BG0004</v>
          </cell>
          <cell r="B111" t="str">
            <v>Allianz Bulgaria Life Insurance Company Ltd., Sofia</v>
          </cell>
        </row>
        <row r="112">
          <cell r="A112" t="str">
            <v>BG0005</v>
          </cell>
          <cell r="B112" t="str">
            <v>Allianz Bulgaria Pension Assurance Company Ltd., Sofia</v>
          </cell>
        </row>
        <row r="113">
          <cell r="A113" t="str">
            <v>BG0006</v>
          </cell>
          <cell r="B113" t="str">
            <v>Allianz Bulgaria Insurance and Reinsurance Company Ltd., Sofia</v>
          </cell>
        </row>
        <row r="114">
          <cell r="A114" t="str">
            <v>BG0009</v>
          </cell>
          <cell r="B114" t="str">
            <v>Bulgaria Net Co. Ltd., Sofia</v>
          </cell>
        </row>
        <row r="115">
          <cell r="A115" t="str">
            <v>BG0014</v>
          </cell>
          <cell r="B115" t="str">
            <v>Municipal Insurance Co. Ltd, Bulgaria</v>
          </cell>
        </row>
        <row r="116">
          <cell r="A116" t="str">
            <v>BH0001</v>
          </cell>
          <cell r="B116" t="str">
            <v>Insaudi Insurance Company E.C., Manama</v>
          </cell>
        </row>
        <row r="117">
          <cell r="A117" t="str">
            <v>BJ0001</v>
          </cell>
          <cell r="B117" t="str">
            <v>SOBAC, Cotonou</v>
          </cell>
        </row>
        <row r="118">
          <cell r="A118" t="str">
            <v>BM0001</v>
          </cell>
          <cell r="B118" t="str">
            <v>North American London Underwriters, Ltd., Bermuda</v>
          </cell>
        </row>
        <row r="119">
          <cell r="A119" t="str">
            <v>BM0002</v>
          </cell>
          <cell r="B119" t="str">
            <v>SNA- Ré Societé Nationale D'Assurances et de Reassurances (Bermuda) Ltd., Hamilton</v>
          </cell>
        </row>
        <row r="120">
          <cell r="A120" t="str">
            <v>BM0004</v>
          </cell>
          <cell r="B120" t="str">
            <v>PAR Holdings Limited, Bermuda</v>
          </cell>
        </row>
        <row r="121">
          <cell r="A121" t="str">
            <v>BM0005</v>
          </cell>
          <cell r="B121" t="str">
            <v>International Film Guarantors Reinsurance Ltd., Bermuda</v>
          </cell>
        </row>
        <row r="122">
          <cell r="A122" t="str">
            <v>BM0006</v>
          </cell>
          <cell r="B122" t="str">
            <v>Golden Gate Reinsurance Company Limited, Hamilton / Bermudas</v>
          </cell>
        </row>
        <row r="123">
          <cell r="A123" t="str">
            <v>BM0008</v>
          </cell>
          <cell r="B123" t="str">
            <v>Dresdner RCM Global Investors Pacific Ltd, Hamilton/Bermuda</v>
          </cell>
        </row>
        <row r="124">
          <cell r="A124" t="str">
            <v>BM0012</v>
          </cell>
          <cell r="B124" t="str">
            <v>Strategic Reinsurance Ltd., Hamilton</v>
          </cell>
        </row>
        <row r="125">
          <cell r="A125" t="str">
            <v>BM0013</v>
          </cell>
          <cell r="B125" t="str">
            <v>FFIC of Bermuda</v>
          </cell>
        </row>
        <row r="126">
          <cell r="A126" t="str">
            <v>BN0001</v>
          </cell>
          <cell r="B126" t="str">
            <v>Brunei National Insurance Company Berhad</v>
          </cell>
        </row>
        <row r="127">
          <cell r="A127" t="str">
            <v>BR0005</v>
          </cell>
          <cell r="B127" t="str">
            <v>BIC, Sao Paulo</v>
          </cell>
        </row>
        <row r="128">
          <cell r="A128" t="str">
            <v>BR0006</v>
          </cell>
          <cell r="B128" t="str">
            <v>Tres B,  Sao Paulo</v>
          </cell>
        </row>
        <row r="129">
          <cell r="A129" t="str">
            <v>BR0007</v>
          </cell>
          <cell r="B129" t="str">
            <v>Corsetec, Sao Paulo</v>
          </cell>
        </row>
        <row r="130">
          <cell r="A130" t="str">
            <v>BR0008</v>
          </cell>
          <cell r="B130" t="str">
            <v>AGF do Brasil Ltda., Sao Paulo</v>
          </cell>
        </row>
        <row r="131">
          <cell r="A131" t="str">
            <v>BR0009</v>
          </cell>
          <cell r="B131" t="str">
            <v>AGF Allianz South America Ltda., Sao Paulo</v>
          </cell>
        </row>
        <row r="132">
          <cell r="A132" t="str">
            <v>BR0010</v>
          </cell>
          <cell r="B132" t="str">
            <v>AGF Brasil Seguros S.A., Sao Paulo</v>
          </cell>
        </row>
        <row r="133">
          <cell r="A133" t="str">
            <v>BR0011</v>
          </cell>
          <cell r="B133" t="str">
            <v>AGF Brasil Seguros S.A., Sao Paulo</v>
          </cell>
        </row>
        <row r="134">
          <cell r="A134" t="str">
            <v>BR0014</v>
          </cell>
          <cell r="B134" t="str">
            <v>MERCOSUL, Brazil</v>
          </cell>
        </row>
        <row r="135">
          <cell r="A135" t="str">
            <v>BR0016</v>
          </cell>
          <cell r="B135" t="str">
            <v>Allianz America Latina S.C. Ltda., Rio de Janeiro</v>
          </cell>
        </row>
        <row r="136">
          <cell r="A136" t="str">
            <v>BR0020</v>
          </cell>
          <cell r="B136" t="str">
            <v>Euler Hermes Seguros de Crédito S.A., Sao Paulo</v>
          </cell>
        </row>
        <row r="137">
          <cell r="A137" t="str">
            <v>BR0029</v>
          </cell>
          <cell r="B137" t="str">
            <v>Dresdner Bank Brasil SA Banco Múltiplo, Sao Paulo</v>
          </cell>
        </row>
        <row r="138">
          <cell r="A138" t="str">
            <v>BR0030</v>
          </cell>
          <cell r="B138" t="str">
            <v>COTINCO Assessoria Empresarial Ltda, Sao Paulo</v>
          </cell>
        </row>
        <row r="139">
          <cell r="A139" t="str">
            <v>BR0032</v>
          </cell>
          <cell r="B139" t="str">
            <v>Dresdner Asset Management Brasil S/A Distribuidora de Titulos é Valores Mobiliários, São Paulo</v>
          </cell>
        </row>
        <row r="140">
          <cell r="A140" t="str">
            <v>BR0033</v>
          </cell>
          <cell r="B140" t="str">
            <v>Dresdner Brasil Representacoés Ltda, Sao Paulo</v>
          </cell>
        </row>
        <row r="141">
          <cell r="A141" t="str">
            <v>BR0034</v>
          </cell>
          <cell r="B141" t="str">
            <v>Dresdner Brasil Servicos Ltda, Sao Paulo</v>
          </cell>
        </row>
        <row r="142">
          <cell r="A142" t="str">
            <v>BR0035</v>
          </cell>
          <cell r="B142" t="str">
            <v>Dresdner Kleinwort Wasserstein (Argentina) SA, Buenos Aires</v>
          </cell>
        </row>
        <row r="143">
          <cell r="A143" t="str">
            <v>BR0036</v>
          </cell>
          <cell r="B143" t="str">
            <v>Dresdner Kleinwort Wasserstein do Brasil s/c Ltda, Rio de Janeiro</v>
          </cell>
        </row>
        <row r="144">
          <cell r="A144" t="str">
            <v>BR0038</v>
          </cell>
          <cell r="B144" t="str">
            <v>AGF Saude S.A., Sao Paulo</v>
          </cell>
        </row>
        <row r="145">
          <cell r="A145" t="str">
            <v>BR0040</v>
          </cell>
          <cell r="B145" t="str">
            <v>Euler Hermes Servicos Ltda, Sao Paulo</v>
          </cell>
        </row>
        <row r="146">
          <cell r="A146" t="str">
            <v>BR0044</v>
          </cell>
          <cell r="B146" t="str">
            <v>Monteiro ARANHA S.A. (MASA), Rio de Janeiro</v>
          </cell>
        </row>
        <row r="147">
          <cell r="A147" t="str">
            <v>BR0045</v>
          </cell>
          <cell r="B147" t="str">
            <v>Dresdner Bank Brasil S.A. Corretora de Cambio, Títulos e Valores Mobiliários, Sao Paulo</v>
          </cell>
        </row>
        <row r="148">
          <cell r="A148" t="str">
            <v>BR0046</v>
          </cell>
          <cell r="B148" t="str">
            <v>Euler do Brasil Seguros Exportacao, Sao Paulo</v>
          </cell>
        </row>
        <row r="149">
          <cell r="A149" t="str">
            <v>BR0047</v>
          </cell>
          <cell r="B149" t="str">
            <v>IPIRANGA PETROQUÍMICA S.A.</v>
          </cell>
        </row>
        <row r="150">
          <cell r="A150" t="str">
            <v>BR0049</v>
          </cell>
          <cell r="B150" t="str">
            <v>Local Market Fundo de Investimento Financeiro, Sao Paulo</v>
          </cell>
        </row>
        <row r="151">
          <cell r="A151" t="str">
            <v>CA0001</v>
          </cell>
          <cell r="B151" t="str">
            <v>Associated Group Benefits Ltd., Ontario</v>
          </cell>
        </row>
        <row r="152">
          <cell r="A152" t="str">
            <v>CA0021</v>
          </cell>
          <cell r="B152" t="str">
            <v>World Access Canada Inc., Waterloo/Ontario</v>
          </cell>
        </row>
        <row r="153">
          <cell r="A153" t="str">
            <v>CA0022</v>
          </cell>
          <cell r="B153" t="str">
            <v>World Access Insurance Broker Ltd., Waterloo/Ontario</v>
          </cell>
        </row>
        <row r="154">
          <cell r="A154" t="str">
            <v>CA0023</v>
          </cell>
          <cell r="B154" t="str">
            <v>4212657 Canada Inc., Toronto</v>
          </cell>
        </row>
        <row r="155">
          <cell r="A155" t="str">
            <v>CA0024</v>
          </cell>
          <cell r="B155" t="str">
            <v>DreCan Holding Ltd, Toronto</v>
          </cell>
        </row>
        <row r="156">
          <cell r="A156" t="str">
            <v>CA0025</v>
          </cell>
          <cell r="B156" t="str">
            <v>Dresdner Kleinwort Wasserstein (Canada) Ltd, Toronto</v>
          </cell>
        </row>
        <row r="157">
          <cell r="A157" t="str">
            <v>CA0030</v>
          </cell>
          <cell r="B157" t="str">
            <v>Crescendo IV KG, Palo Alto</v>
          </cell>
        </row>
        <row r="158">
          <cell r="A158" t="str">
            <v>CF0001</v>
          </cell>
          <cell r="B158" t="str">
            <v>Union Centrafricaine D'Assurances et de Reassurances S.A., Bangui</v>
          </cell>
        </row>
        <row r="159">
          <cell r="A159" t="str">
            <v>CH0001</v>
          </cell>
          <cell r="B159" t="str">
            <v>Phénix Iart, Lausanne</v>
          </cell>
        </row>
        <row r="160">
          <cell r="A160" t="str">
            <v>CH0002</v>
          </cell>
          <cell r="B160" t="str">
            <v>Phénix Vie, Lausanne</v>
          </cell>
        </row>
        <row r="161">
          <cell r="A161" t="str">
            <v>CH0003</v>
          </cell>
          <cell r="B161" t="str">
            <v>Allianz Risk Transfer AG, Zürich</v>
          </cell>
        </row>
        <row r="162">
          <cell r="A162" t="str">
            <v>CH0004</v>
          </cell>
          <cell r="B162" t="str">
            <v>Alba Allgemeine Versicherungs-Gesellschaft, Basel</v>
          </cell>
        </row>
        <row r="163">
          <cell r="A163" t="str">
            <v>CH0012</v>
          </cell>
          <cell r="B163" t="str">
            <v>Allianz Suisse Versicherungs-Gesellschaft, Zürich</v>
          </cell>
        </row>
        <row r="164">
          <cell r="A164" t="str">
            <v>CH0013</v>
          </cell>
          <cell r="B164" t="str">
            <v>ELVIA Reiseversicherungs-Gesellschaft AG, Zürich</v>
          </cell>
        </row>
        <row r="165">
          <cell r="A165" t="str">
            <v>CH0014</v>
          </cell>
          <cell r="B165" t="str">
            <v>Compagnie d'Assurance de Protection Juridique S.A., Zug</v>
          </cell>
        </row>
        <row r="166">
          <cell r="A166" t="str">
            <v>CH0015</v>
          </cell>
          <cell r="B166" t="str">
            <v>Allianz Suisse Lebensversicherungs-Gesellschaft, Zürich</v>
          </cell>
        </row>
        <row r="167">
          <cell r="A167" t="str">
            <v>CH0016</v>
          </cell>
          <cell r="B167" t="str">
            <v>Allianz Suisse Immobilien AG, Volketswil</v>
          </cell>
        </row>
        <row r="168">
          <cell r="A168" t="str">
            <v>CH0017</v>
          </cell>
          <cell r="B168" t="str">
            <v>Groupe Mondial Assistance, Zürich</v>
          </cell>
        </row>
        <row r="169">
          <cell r="A169" t="str">
            <v>CH0018</v>
          </cell>
          <cell r="B169" t="str">
            <v>Gesellschaft für Vorsorgeberatung, Bern</v>
          </cell>
        </row>
        <row r="170">
          <cell r="A170" t="str">
            <v>CH0019</v>
          </cell>
          <cell r="B170" t="str">
            <v>BIRS S.A. (ex CAP Service S.A.), Genf</v>
          </cell>
        </row>
        <row r="171">
          <cell r="A171" t="str">
            <v>CH0021</v>
          </cell>
          <cell r="B171" t="str">
            <v>Bürgel Wirtschaftsinformationen AG Zürich, Schweiz</v>
          </cell>
        </row>
        <row r="172">
          <cell r="A172" t="str">
            <v>CH0022</v>
          </cell>
          <cell r="B172" t="str">
            <v>Euler Hermes Services AG, Zürich</v>
          </cell>
        </row>
        <row r="173">
          <cell r="A173" t="str">
            <v>CH0023</v>
          </cell>
          <cell r="B173" t="str">
            <v>Allianz Suisse Personal Financial Services AG, Zürich</v>
          </cell>
        </row>
        <row r="174">
          <cell r="A174" t="str">
            <v>CH0024</v>
          </cell>
          <cell r="B174" t="str">
            <v>ALLVOR AG, Baden</v>
          </cell>
        </row>
        <row r="175">
          <cell r="A175" t="str">
            <v>CH0025</v>
          </cell>
          <cell r="B175" t="str">
            <v>Allianz Asset Management, Zürich</v>
          </cell>
        </row>
        <row r="176">
          <cell r="A176" t="str">
            <v>CH0026</v>
          </cell>
          <cell r="B176" t="str">
            <v>SHA Seminarhotel AG,  Unterägeri</v>
          </cell>
        </row>
        <row r="177">
          <cell r="A177" t="str">
            <v>CH0027</v>
          </cell>
          <cell r="B177" t="str">
            <v>Société Financière du Léman, Lausanne</v>
          </cell>
        </row>
        <row r="178">
          <cell r="A178" t="str">
            <v>CH0028</v>
          </cell>
          <cell r="B178" t="str">
            <v>Eurotax Garantie AG, Freienbach</v>
          </cell>
        </row>
        <row r="179">
          <cell r="A179" t="str">
            <v>CH0032</v>
          </cell>
          <cell r="B179" t="str">
            <v>Allianz_VIA_Fonds, Division SU</v>
          </cell>
        </row>
        <row r="180">
          <cell r="A180" t="str">
            <v>CH0033</v>
          </cell>
          <cell r="B180" t="str">
            <v>Allianz_EFI_1_Fonds</v>
          </cell>
        </row>
        <row r="181">
          <cell r="A181" t="str">
            <v>CH0043</v>
          </cell>
          <cell r="B181" t="str">
            <v>Dresdner Bank (Schweiz) AG, Zürich</v>
          </cell>
        </row>
        <row r="182">
          <cell r="A182" t="str">
            <v>CH0044</v>
          </cell>
          <cell r="B182" t="str">
            <v>Dresdner Forfaitierungs Aktiengesellschaft, Zürich</v>
          </cell>
        </row>
        <row r="183">
          <cell r="A183" t="str">
            <v>CH0049</v>
          </cell>
          <cell r="B183" t="str">
            <v>IFS Individual Family Services AG, Zürich</v>
          </cell>
        </row>
        <row r="184">
          <cell r="A184" t="str">
            <v>CH0050</v>
          </cell>
          <cell r="B184" t="str">
            <v>Kleinwort Benson (Geneva) Trustee SA, Genf</v>
          </cell>
        </row>
        <row r="185">
          <cell r="A185" t="str">
            <v>CH0052</v>
          </cell>
          <cell r="B185" t="str">
            <v>Neubar SA i. L., Genf</v>
          </cell>
        </row>
        <row r="186">
          <cell r="A186" t="str">
            <v>CH0054</v>
          </cell>
          <cell r="B186" t="str">
            <v>Fitrust, Fiduciaire et Trustee SA, Genf</v>
          </cell>
        </row>
        <row r="187">
          <cell r="A187" t="str">
            <v>CH0055</v>
          </cell>
          <cell r="B187" t="str">
            <v>Kleinwort Benson Financière SA i. L., Genf</v>
          </cell>
        </row>
        <row r="188">
          <cell r="A188" t="str">
            <v>CH0057</v>
          </cell>
          <cell r="B188" t="str">
            <v>Dresdner Bank (Schweiz) AG, Zürich</v>
          </cell>
        </row>
        <row r="189">
          <cell r="A189" t="str">
            <v>CH0059</v>
          </cell>
          <cell r="B189" t="str">
            <v>Harwanne SA, Genève</v>
          </cell>
        </row>
        <row r="190">
          <cell r="A190" t="str">
            <v>CH0060</v>
          </cell>
          <cell r="B190" t="str">
            <v>INVESTITORI SWISS, Basel</v>
          </cell>
        </row>
        <row r="191">
          <cell r="A191" t="str">
            <v>CH0065</v>
          </cell>
          <cell r="B191" t="str">
            <v>Activita Care,Schweiz</v>
          </cell>
        </row>
        <row r="192">
          <cell r="A192" t="str">
            <v>CH0067</v>
          </cell>
          <cell r="B192" t="str">
            <v>Buck Heissmann Sarl, CH</v>
          </cell>
        </row>
        <row r="193">
          <cell r="A193" t="str">
            <v>CH0068</v>
          </cell>
          <cell r="B193" t="str">
            <v>Amaya AG, Bern</v>
          </cell>
        </row>
        <row r="194">
          <cell r="A194" t="str">
            <v>CH0069</v>
          </cell>
          <cell r="B194" t="str">
            <v>Quality1 AG, Wolfhausen</v>
          </cell>
        </row>
        <row r="195">
          <cell r="A195" t="str">
            <v>CH0070</v>
          </cell>
          <cell r="B195" t="str">
            <v>MicroValue AG, Zürich</v>
          </cell>
        </row>
        <row r="196">
          <cell r="A196" t="str">
            <v>CH0071</v>
          </cell>
          <cell r="B196" t="str">
            <v>BACAB S.A., Ste. Croix/Schweiz</v>
          </cell>
        </row>
        <row r="197">
          <cell r="A197" t="str">
            <v>CH0072</v>
          </cell>
          <cell r="B197" t="str">
            <v>BARTEC Barlian Industries Holding AG, Cham/Schweiz</v>
          </cell>
        </row>
        <row r="198">
          <cell r="A198" t="str">
            <v>CH0073</v>
          </cell>
          <cell r="B198" t="str">
            <v>Syscom Instruments S.A., Schweiz</v>
          </cell>
        </row>
        <row r="199">
          <cell r="A199" t="str">
            <v>CH0074</v>
          </cell>
          <cell r="B199" t="str">
            <v>BARTEC Engineering + Services AG, Schweiz</v>
          </cell>
        </row>
        <row r="200">
          <cell r="A200" t="str">
            <v>CH0075</v>
          </cell>
          <cell r="B200" t="str">
            <v>MetaPhysics S.A., Schweiz</v>
          </cell>
        </row>
        <row r="201">
          <cell r="A201" t="str">
            <v>CH0076</v>
          </cell>
          <cell r="B201" t="str">
            <v>S.I. Rue de L'Industrie 19 S.A., Schweiz</v>
          </cell>
        </row>
        <row r="202">
          <cell r="A202" t="str">
            <v>CH0077</v>
          </cell>
          <cell r="B202" t="str">
            <v>Advisa Zürich AG, Zürich</v>
          </cell>
        </row>
        <row r="203">
          <cell r="A203" t="str">
            <v>CH0078</v>
          </cell>
          <cell r="B203" t="str">
            <v>Veer Palthe Voûte (Suisse) SA, Genève</v>
          </cell>
        </row>
        <row r="204">
          <cell r="A204" t="str">
            <v>CH0079</v>
          </cell>
          <cell r="B204" t="str">
            <v>Rasbank (Swiss) S.A., Lugano</v>
          </cell>
        </row>
        <row r="205">
          <cell r="A205" t="str">
            <v>CH0080</v>
          </cell>
          <cell r="B205" t="str">
            <v>LUFRA Beteiligungsholding AG, Zürich</v>
          </cell>
        </row>
        <row r="206">
          <cell r="A206" t="str">
            <v>CH0082</v>
          </cell>
          <cell r="B206" t="str">
            <v>Allianz Global Investors (Schweiz) AG, Zürich</v>
          </cell>
        </row>
        <row r="207">
          <cell r="A207" t="str">
            <v>CH0083</v>
          </cell>
          <cell r="B207" t="str">
            <v>HEALTHCAP IV, L.P.</v>
          </cell>
        </row>
        <row r="208">
          <cell r="A208" t="str">
            <v>CH0086</v>
          </cell>
          <cell r="B208" t="str">
            <v>Convergenza Société, Lugano</v>
          </cell>
        </row>
        <row r="209">
          <cell r="A209" t="str">
            <v>CI0001</v>
          </cell>
          <cell r="B209" t="str">
            <v>SAFARRIV VIE S.A., Abidjan</v>
          </cell>
        </row>
        <row r="210">
          <cell r="A210" t="str">
            <v>CI0002</v>
          </cell>
          <cell r="B210" t="str">
            <v>SAFARRIV IARD S.A., Abidjan</v>
          </cell>
        </row>
        <row r="211">
          <cell r="A211" t="str">
            <v>CI0003</v>
          </cell>
          <cell r="B211" t="str">
            <v>AGF AFRIQUE S.A., Paris</v>
          </cell>
        </row>
        <row r="212">
          <cell r="A212" t="str">
            <v>CI0004</v>
          </cell>
          <cell r="B212" t="str">
            <v>AGF AFRIQUE S.A., Paris</v>
          </cell>
        </row>
        <row r="213">
          <cell r="A213" t="str">
            <v>CI0005</v>
          </cell>
          <cell r="B213" t="str">
            <v>China Universal Leasing Co., Ltd, Peking</v>
          </cell>
        </row>
        <row r="214">
          <cell r="A214" t="str">
            <v>CI0006</v>
          </cell>
          <cell r="B214" t="str">
            <v>Dresdner Kleinwort Wasserstein Servicios y Asesorias Ltda, Santiago de Chile</v>
          </cell>
        </row>
        <row r="215">
          <cell r="A215" t="str">
            <v>CI0007</v>
          </cell>
          <cell r="B215" t="str">
            <v>Dresdner Kleinwort Wasserstein Asesorias y Inversiones Chile Ltda, Santiago de Chile</v>
          </cell>
        </row>
        <row r="216">
          <cell r="A216" t="str">
            <v>CL0009</v>
          </cell>
          <cell r="B216" t="str">
            <v>COMPANIA DE ASISTENCIA SUDAMERICANA S.A. (CAS SA), Santiago</v>
          </cell>
        </row>
        <row r="217">
          <cell r="A217" t="str">
            <v>CL0010</v>
          </cell>
          <cell r="B217" t="str">
            <v>CASBROKERS, Santiago</v>
          </cell>
        </row>
        <row r="218">
          <cell r="A218" t="str">
            <v>CL0012</v>
          </cell>
          <cell r="B218" t="str">
            <v>Larose Trintaudon Chile S.A., Santiago</v>
          </cell>
        </row>
        <row r="219">
          <cell r="A219" t="str">
            <v>CL0018</v>
          </cell>
          <cell r="B219" t="str">
            <v>Casas del Toqui S.A., Santiago de Chile</v>
          </cell>
        </row>
        <row r="220">
          <cell r="A220" t="str">
            <v>CL0019</v>
          </cell>
          <cell r="B220" t="str">
            <v>Dresdner Bank Lateinamerika, Santiago de Chile</v>
          </cell>
        </row>
        <row r="221">
          <cell r="A221" t="str">
            <v>CL0020</v>
          </cell>
          <cell r="B221" t="str">
            <v>Inversiones DBLA Limitada, Santiago de Chile</v>
          </cell>
        </row>
        <row r="222">
          <cell r="A222" t="str">
            <v>CL0022</v>
          </cell>
          <cell r="B222" t="str">
            <v>Dresdner Lateinamerika S.A. Corredores de Bolsa, Santiago de Chile</v>
          </cell>
        </row>
        <row r="223">
          <cell r="A223" t="str">
            <v>CM0001</v>
          </cell>
          <cell r="B223" t="str">
            <v>Société Nouvelle D'Assurances du Cameroun S.A., Douala</v>
          </cell>
        </row>
        <row r="224">
          <cell r="A224" t="str">
            <v>CM0004</v>
          </cell>
          <cell r="B224" t="str">
            <v>Société Nouvelle D'Assurances vie du Cameroun S.A., Douala</v>
          </cell>
        </row>
        <row r="225">
          <cell r="A225" t="str">
            <v>CN0004</v>
          </cell>
          <cell r="B225" t="str">
            <v>Allianz Insurance (Hong Kong) Limited, Hong Kong</v>
          </cell>
        </row>
        <row r="226">
          <cell r="A226" t="str">
            <v>CN0005</v>
          </cell>
          <cell r="B226" t="str">
            <v>Allianz Dazhong Life Insurance Company Ltd., Shanghai</v>
          </cell>
        </row>
        <row r="227">
          <cell r="A227" t="str">
            <v>CN0007</v>
          </cell>
          <cell r="B227" t="str">
            <v>Euler Hermes Credit Underwriters Hong Kong Ltd., Hongkong</v>
          </cell>
        </row>
        <row r="228">
          <cell r="A228" t="str">
            <v>CN0012</v>
          </cell>
          <cell r="B228" t="str">
            <v>Guotai Jun' an Allianz Fund Management Company, China</v>
          </cell>
        </row>
        <row r="229">
          <cell r="A229" t="str">
            <v>CN0013</v>
          </cell>
          <cell r="B229" t="str">
            <v>Mondial Assistance Beijing Services Co. Ltd., Beijing</v>
          </cell>
        </row>
        <row r="230">
          <cell r="A230" t="str">
            <v>CO0001</v>
          </cell>
          <cell r="B230" t="str">
            <v>Compania Colombiana De Inversion Colseguros S.A., Colombia</v>
          </cell>
        </row>
        <row r="231">
          <cell r="A231" t="str">
            <v>CO0007</v>
          </cell>
          <cell r="B231" t="str">
            <v>Colseguros Generales S.A., Bogota</v>
          </cell>
        </row>
        <row r="232">
          <cell r="A232" t="str">
            <v>CO0008</v>
          </cell>
          <cell r="B232" t="str">
            <v>Colseguros Vida S.A., Bogota</v>
          </cell>
        </row>
        <row r="233">
          <cell r="A233" t="str">
            <v>CO0009</v>
          </cell>
          <cell r="B233" t="str">
            <v>Colseguros Capitalizacion, Colombia</v>
          </cell>
        </row>
        <row r="234">
          <cell r="A234" t="str">
            <v>CO0011</v>
          </cell>
          <cell r="B234" t="str">
            <v>Medisalud Compania Colombiana de Medicina Prepagada S.A., Colombia</v>
          </cell>
        </row>
        <row r="235">
          <cell r="A235" t="str">
            <v>CO0013</v>
          </cell>
          <cell r="B235" t="str">
            <v>A.D.I.C., Colombia</v>
          </cell>
        </row>
        <row r="236">
          <cell r="A236" t="str">
            <v>CO0014</v>
          </cell>
          <cell r="B236" t="str">
            <v>Colserauto, Colombia</v>
          </cell>
        </row>
        <row r="237">
          <cell r="A237" t="str">
            <v>CO0015</v>
          </cell>
          <cell r="B237" t="str">
            <v>Promotota Country, Colombia</v>
          </cell>
        </row>
        <row r="238">
          <cell r="A238" t="str">
            <v>CO0017</v>
          </cell>
          <cell r="B238" t="str">
            <v>Cinfoseg, Bogota</v>
          </cell>
        </row>
        <row r="239">
          <cell r="A239" t="str">
            <v>CO0018</v>
          </cell>
          <cell r="B239" t="str">
            <v>Subocol, Bogota</v>
          </cell>
        </row>
        <row r="240">
          <cell r="A240" t="str">
            <v>CO0020</v>
          </cell>
          <cell r="B240" t="str">
            <v>Sogerisk, Bogota</v>
          </cell>
        </row>
        <row r="241">
          <cell r="A241" t="str">
            <v>CO0028</v>
          </cell>
          <cell r="B241" t="str">
            <v>Dresdner Bank Croatia dd, Zagreb</v>
          </cell>
        </row>
        <row r="242">
          <cell r="A242" t="str">
            <v>CO0031</v>
          </cell>
          <cell r="B242" t="str">
            <v>Colseguros Vida S.A., Bogota</v>
          </cell>
        </row>
        <row r="243">
          <cell r="A243" t="str">
            <v>CO0032</v>
          </cell>
          <cell r="B243" t="str">
            <v>INVERSEGUROS, Bogota</v>
          </cell>
        </row>
        <row r="244">
          <cell r="A244" t="str">
            <v>CO0033</v>
          </cell>
          <cell r="B244" t="str">
            <v>INVERFAS, Bogota</v>
          </cell>
        </row>
        <row r="245">
          <cell r="A245" t="str">
            <v>CY0001</v>
          </cell>
          <cell r="B245" t="str">
            <v>Axioma Insurance (Cyprus) Ltd., Nicosia</v>
          </cell>
        </row>
        <row r="246">
          <cell r="A246" t="str">
            <v>CY0002</v>
          </cell>
          <cell r="B246" t="str">
            <v>Apax Germany II, L.P. (A Delaware Limited Partnership), Grand Cayman, Cayman Islands</v>
          </cell>
        </row>
        <row r="247">
          <cell r="A247" t="str">
            <v>CY0003</v>
          </cell>
          <cell r="B247" t="str">
            <v>Felix Ltd, George Town/Grand Cayman</v>
          </cell>
        </row>
        <row r="248">
          <cell r="A248" t="str">
            <v>CY0004</v>
          </cell>
          <cell r="B248" t="str">
            <v>K2 Corporation, George Town/Grand Cayman</v>
          </cell>
        </row>
        <row r="249">
          <cell r="A249" t="str">
            <v>CY0005</v>
          </cell>
          <cell r="B249" t="str">
            <v>Sudamero Trust Company (Cayman) Ltd, Grand Cayman</v>
          </cell>
        </row>
        <row r="250">
          <cell r="A250" t="str">
            <v>CY0006</v>
          </cell>
          <cell r="B250" t="str">
            <v>Dresdner Brazil Finance Ltd, Grand Cayman</v>
          </cell>
        </row>
        <row r="251">
          <cell r="A251" t="str">
            <v>CY0007</v>
          </cell>
          <cell r="B251" t="str">
            <v>Dresdner Fund Administration (Cayman) Ltd, Grand Cayman</v>
          </cell>
        </row>
        <row r="252">
          <cell r="A252" t="str">
            <v>CY0008</v>
          </cell>
          <cell r="B252" t="str">
            <v>DAG Management and Trading Company Ltd, Grand Cayman</v>
          </cell>
        </row>
        <row r="253">
          <cell r="A253" t="str">
            <v>CY0009</v>
          </cell>
          <cell r="B253" t="str">
            <v>JBC Ltd, George Town/Cayman Islands</v>
          </cell>
        </row>
        <row r="254">
          <cell r="A254" t="str">
            <v>CZ0001</v>
          </cell>
          <cell r="B254" t="str">
            <v>Allianz pojistovna, a.s., Prag</v>
          </cell>
        </row>
        <row r="255">
          <cell r="A255" t="str">
            <v>CZ0002</v>
          </cell>
          <cell r="B255" t="str">
            <v>ELVIA Assistance s.r.o., Prag</v>
          </cell>
        </row>
        <row r="256">
          <cell r="A256" t="str">
            <v>CZ0003</v>
          </cell>
          <cell r="B256" t="str">
            <v>Alfa Trade Corporation spol s.r.o., Prag</v>
          </cell>
        </row>
        <row r="257">
          <cell r="A257" t="str">
            <v>CZ0004</v>
          </cell>
          <cell r="B257" t="str">
            <v>Allianz penzijní fond, a.s.</v>
          </cell>
        </row>
        <row r="258">
          <cell r="A258" t="str">
            <v>CZ0006</v>
          </cell>
          <cell r="B258" t="str">
            <v>Euler Hermes Cescob Service s.r.o.</v>
          </cell>
        </row>
        <row r="259">
          <cell r="A259" t="str">
            <v>CZ0007</v>
          </cell>
          <cell r="B259" t="str">
            <v>Euler Hermes Cescob, uverová pojistovna, a.s.</v>
          </cell>
        </row>
        <row r="260">
          <cell r="A260" t="str">
            <v>CZ0008</v>
          </cell>
          <cell r="B260" t="str">
            <v>Allianz pojistovna, a.s., Prag</v>
          </cell>
        </row>
        <row r="261">
          <cell r="A261" t="str">
            <v>CZ0011</v>
          </cell>
          <cell r="B261" t="str">
            <v>Allianz Specialised Investments Central Europe sro, Prag</v>
          </cell>
        </row>
        <row r="262">
          <cell r="A262" t="str">
            <v>CZ0012</v>
          </cell>
          <cell r="B262" t="str">
            <v>BARTEC s.r.o., Prag</v>
          </cell>
        </row>
        <row r="263">
          <cell r="A263" t="str">
            <v>DE0001</v>
          </cell>
          <cell r="B263" t="str">
            <v>Allianz Aktiengesellschaft, München</v>
          </cell>
        </row>
        <row r="264">
          <cell r="A264" t="str">
            <v>DE0002</v>
          </cell>
          <cell r="B264" t="str">
            <v>Allianz Capital Managers GmbH, München</v>
          </cell>
        </row>
        <row r="265">
          <cell r="A265" t="str">
            <v>DE0005</v>
          </cell>
          <cell r="B265" t="str">
            <v>Allianz Immobilien GmbH, Stuttgart</v>
          </cell>
        </row>
        <row r="266">
          <cell r="A266" t="str">
            <v>DE0008</v>
          </cell>
          <cell r="B266" t="str">
            <v>AI Industriebesitz und Beteiligungen Isar-Amperwerke AG &amp; Co. OHG, München</v>
          </cell>
        </row>
        <row r="267">
          <cell r="A267" t="str">
            <v>DE0011</v>
          </cell>
          <cell r="B267" t="str">
            <v>Aquila Beteiligungsgesellschaft mbH, München</v>
          </cell>
        </row>
        <row r="268">
          <cell r="A268" t="str">
            <v>DE0015</v>
          </cell>
          <cell r="B268" t="str">
            <v>Atropos Vermögensverwaltungsgesellschaft mbH, München</v>
          </cell>
        </row>
        <row r="269">
          <cell r="A269" t="str">
            <v>DE0020</v>
          </cell>
          <cell r="B269" t="str">
            <v>Allianz Global Investors AG, München</v>
          </cell>
        </row>
        <row r="270">
          <cell r="A270" t="str">
            <v>DE0022</v>
          </cell>
          <cell r="B270" t="str">
            <v>Allianz Capital Partners GmbH, München</v>
          </cell>
        </row>
        <row r="271">
          <cell r="A271" t="str">
            <v>DE0026</v>
          </cell>
          <cell r="B271" t="str">
            <v>Allianz Informatik Beteiligungsgesellschaft mbH, München</v>
          </cell>
        </row>
        <row r="272">
          <cell r="A272" t="str">
            <v>DE0028</v>
          </cell>
          <cell r="B272" t="str">
            <v>Allianz Lebensversicherungs-AG, Stuttgart</v>
          </cell>
        </row>
        <row r="273">
          <cell r="A273" t="str">
            <v>DE0030</v>
          </cell>
          <cell r="B273" t="str">
            <v>AZ-Leben Private Equity Fonds 1998 GmbH, München</v>
          </cell>
        </row>
        <row r="274">
          <cell r="A274" t="str">
            <v>DE0033</v>
          </cell>
          <cell r="B274" t="str">
            <v>AZ-MPS Beteiligungsgesellschaft mbH &amp; Co. KG, München</v>
          </cell>
        </row>
        <row r="275">
          <cell r="A275" t="str">
            <v>DE0044</v>
          </cell>
          <cell r="B275" t="str">
            <v>Allianz of Asia-Pacific and Africa GmbH, München</v>
          </cell>
        </row>
        <row r="276">
          <cell r="A276" t="str">
            <v>DE0045</v>
          </cell>
          <cell r="B276" t="str">
            <v>AGIS Allianz Dresdner Informationssysteme GmbH, München</v>
          </cell>
        </row>
        <row r="277">
          <cell r="A277" t="str">
            <v>DE0046</v>
          </cell>
          <cell r="B277" t="str">
            <v>Alico-Beteiligungsgesellschaft mbH, München</v>
          </cell>
        </row>
        <row r="278">
          <cell r="A278" t="str">
            <v>DE0047</v>
          </cell>
          <cell r="B278" t="str">
            <v>AZ-SGD Private Equity Fonds GmbH, München</v>
          </cell>
        </row>
        <row r="279">
          <cell r="A279" t="str">
            <v>DE0048</v>
          </cell>
          <cell r="B279" t="str">
            <v>Allianz Zentrum für Technik GmbH, München</v>
          </cell>
        </row>
        <row r="280">
          <cell r="A280" t="str">
            <v>DE0050</v>
          </cell>
          <cell r="B280" t="str">
            <v>Allianz Versicherungs-AG, München</v>
          </cell>
        </row>
        <row r="281">
          <cell r="A281" t="str">
            <v>DE0052</v>
          </cell>
          <cell r="B281" t="str">
            <v>Bayerische Versicherungsbank AG, München</v>
          </cell>
        </row>
        <row r="282">
          <cell r="A282" t="str">
            <v>DE0053</v>
          </cell>
          <cell r="B282" t="str">
            <v>Frankfurter Versicherungs-AG, Frankfurt am Main</v>
          </cell>
        </row>
        <row r="283">
          <cell r="A283" t="str">
            <v>DE0054</v>
          </cell>
          <cell r="B283" t="str">
            <v>Gamma-Vermögensverwaltungsgesellschaft mbH, Berlin</v>
          </cell>
        </row>
        <row r="284">
          <cell r="A284" t="str">
            <v>DE0055</v>
          </cell>
          <cell r="B284" t="str">
            <v>Allianz Marine &amp; Aviation Versicherungs-AG, Hamburg</v>
          </cell>
        </row>
        <row r="285">
          <cell r="A285" t="str">
            <v>DE0059</v>
          </cell>
          <cell r="B285" t="str">
            <v>ACM-Compagnie Mercur Aktiengesellschaft, München</v>
          </cell>
        </row>
        <row r="286">
          <cell r="A286" t="str">
            <v>DE0063</v>
          </cell>
          <cell r="B286" t="str">
            <v>Sexta-Vermögensverwaltungsgesellschaft mbH, München</v>
          </cell>
        </row>
        <row r="287">
          <cell r="A287" t="str">
            <v>DE0066</v>
          </cell>
          <cell r="B287" t="str">
            <v>Deutsche Lebensversicherungs-AG, Berlin</v>
          </cell>
        </row>
        <row r="288">
          <cell r="A288" t="str">
            <v>DE0069</v>
          </cell>
          <cell r="B288" t="str">
            <v>Euler Hermes Beteiligungen GmbH, Hamburg</v>
          </cell>
        </row>
        <row r="289">
          <cell r="A289" t="str">
            <v>DE0070</v>
          </cell>
          <cell r="B289" t="str">
            <v>Euler Hermes Kreditversicherungs-AG, Hamburg</v>
          </cell>
        </row>
        <row r="290">
          <cell r="A290" t="str">
            <v>DE0071</v>
          </cell>
          <cell r="B290" t="str">
            <v>Euler Hermes Versicherungsbeteiligungen GmbH, Hamburg</v>
          </cell>
        </row>
        <row r="291">
          <cell r="A291" t="str">
            <v>DE0072</v>
          </cell>
          <cell r="B291" t="str">
            <v>Allianz Private Equity GmbH, München</v>
          </cell>
        </row>
        <row r="292">
          <cell r="A292" t="str">
            <v>DE0073</v>
          </cell>
          <cell r="B292" t="str">
            <v>Jota-Vermögensverwaltungsgesellschaft mbH, München</v>
          </cell>
        </row>
        <row r="293">
          <cell r="A293" t="str">
            <v>DE0081</v>
          </cell>
          <cell r="B293" t="str">
            <v>Nona-Vermögensverwaltungsgesellschaft mbH, München</v>
          </cell>
        </row>
        <row r="294">
          <cell r="A294" t="str">
            <v>DE0082</v>
          </cell>
          <cell r="B294" t="str">
            <v>AZ-Nona Beteiligungsgesellschaft mbH &amp; Co. KG, München</v>
          </cell>
        </row>
        <row r="295">
          <cell r="A295" t="str">
            <v>DE0085</v>
          </cell>
          <cell r="B295" t="str">
            <v>Quinta-Vermögensverwaltungsgesellschaft mbH, München</v>
          </cell>
        </row>
        <row r="296">
          <cell r="A296" t="str">
            <v>DE0093</v>
          </cell>
          <cell r="B296" t="str">
            <v>Grundstücksgesellschaft der Vereinten Versicherungen mbH &amp; Co. Besitz- und Betriebs KG, München</v>
          </cell>
        </row>
        <row r="297">
          <cell r="A297" t="str">
            <v>DE0095</v>
          </cell>
          <cell r="B297" t="str">
            <v>Allianz Private Krankenversicherungs-AG, München</v>
          </cell>
        </row>
        <row r="298">
          <cell r="A298" t="str">
            <v>DE0097</v>
          </cell>
          <cell r="B298" t="str">
            <v>Menza Grundstücks-Verwaltungsgesellschaft mbH &amp; Co. KG, Grünwald</v>
          </cell>
        </row>
        <row r="299">
          <cell r="A299" t="str">
            <v>DE0099</v>
          </cell>
          <cell r="B299" t="str">
            <v>Vereinte Spezial Krankenversicherung AG, München</v>
          </cell>
        </row>
        <row r="300">
          <cell r="A300" t="str">
            <v>DE0100</v>
          </cell>
          <cell r="B300" t="str">
            <v>Vereinte Spezial Versicherung AG, München</v>
          </cell>
        </row>
        <row r="301">
          <cell r="A301" t="str">
            <v>DE0102</v>
          </cell>
          <cell r="B301" t="str">
            <v>Allianz Dresdner Global Investors Deutschland GmbH, München</v>
          </cell>
        </row>
        <row r="302">
          <cell r="A302" t="str">
            <v>DE0103</v>
          </cell>
          <cell r="B302" t="str">
            <v>Zehnte FraMü Beteiligungs GmbH, München</v>
          </cell>
        </row>
        <row r="303">
          <cell r="A303" t="str">
            <v>DE0105</v>
          </cell>
          <cell r="B303" t="str">
            <v>Allianz Private Equity Partners GmbH, München</v>
          </cell>
        </row>
        <row r="304">
          <cell r="A304" t="str">
            <v>DE0106</v>
          </cell>
          <cell r="B304" t="str">
            <v>Allianz Beteiligungs Management GmbH,  München</v>
          </cell>
        </row>
        <row r="305">
          <cell r="A305" t="str">
            <v>DE0107</v>
          </cell>
          <cell r="B305" t="str">
            <v>Allianz Immobilienfonds 1 KG, München</v>
          </cell>
        </row>
        <row r="306">
          <cell r="A306" t="str">
            <v>DE0108</v>
          </cell>
          <cell r="B306" t="str">
            <v>Allianz Dresdner Pensionsfonds AG, Stuttgart</v>
          </cell>
        </row>
        <row r="307">
          <cell r="A307" t="str">
            <v>DE0109</v>
          </cell>
          <cell r="B307" t="str">
            <v>Aiolos Vermögensverwaltungsgesellschaft mbH, München</v>
          </cell>
        </row>
        <row r="308">
          <cell r="A308" t="str">
            <v>DE0110</v>
          </cell>
          <cell r="B308" t="str">
            <v>Allianz Rechtsschutz-Service GmbH, München</v>
          </cell>
        </row>
        <row r="309">
          <cell r="A309" t="str">
            <v>DE0111</v>
          </cell>
          <cell r="B309" t="str">
            <v>Nereus Vermögensverwaltungsgesellschaft mbH, München</v>
          </cell>
        </row>
        <row r="310">
          <cell r="A310" t="str">
            <v>DE0112</v>
          </cell>
          <cell r="B310" t="str">
            <v>Omnium Opel Händler Versicherungsdienst GmbH, Rüsselsheim</v>
          </cell>
        </row>
        <row r="311">
          <cell r="A311" t="str">
            <v>DE0113</v>
          </cell>
          <cell r="B311" t="str">
            <v>Pallas-Vermögensverwaltungsgesellschaft mbH, München</v>
          </cell>
        </row>
        <row r="312">
          <cell r="A312" t="str">
            <v>DE0114</v>
          </cell>
          <cell r="B312" t="str">
            <v>Delta-Vermögensverwaltungsgesellschaft mbH, München i.L.</v>
          </cell>
        </row>
        <row r="313">
          <cell r="A313" t="str">
            <v>DE0116</v>
          </cell>
          <cell r="B313" t="str">
            <v>Dr. Dr. Heissmann GmbH Unternehmensberatung für Versorgung &amp; Vergütung, Wiesbaden</v>
          </cell>
        </row>
        <row r="314">
          <cell r="A314" t="str">
            <v>DE0117</v>
          </cell>
          <cell r="B314" t="str">
            <v>Bürgel Beteiligungs GmbH, Hamburg</v>
          </cell>
        </row>
        <row r="315">
          <cell r="A315" t="str">
            <v>DE0118</v>
          </cell>
          <cell r="B315" t="str">
            <v>Bürgel Wirtschaftsinformationen Vertriebsgesellschaft mbH, Hamburg</v>
          </cell>
        </row>
        <row r="316">
          <cell r="A316" t="str">
            <v>DE0119</v>
          </cell>
          <cell r="B316" t="str">
            <v>HEISSMANN CONSULTANTS INTERNATIONAL GMBH, Wiesbaden</v>
          </cell>
        </row>
        <row r="317">
          <cell r="A317" t="str">
            <v>DE0120</v>
          </cell>
          <cell r="B317" t="str">
            <v>META Finanz-Informationssysteme GmbH, München</v>
          </cell>
        </row>
        <row r="318">
          <cell r="A318" t="str">
            <v>DE0127</v>
          </cell>
          <cell r="B318" t="str">
            <v>Partenreederei MT "Elbegas", Hamburg</v>
          </cell>
        </row>
        <row r="319">
          <cell r="A319" t="str">
            <v>DE0128</v>
          </cell>
          <cell r="B319" t="str">
            <v>Partenreederei MT  "Multitank Britannia"</v>
          </cell>
        </row>
        <row r="320">
          <cell r="A320" t="str">
            <v>DE0129</v>
          </cell>
          <cell r="B320" t="str">
            <v>Partenreederei MT "Multitank Bahia (Neubau 185)", Rostock</v>
          </cell>
        </row>
        <row r="321">
          <cell r="A321" t="str">
            <v>DE0130</v>
          </cell>
          <cell r="B321" t="str">
            <v>Partenreederei Multitank Bracaria, Rostock</v>
          </cell>
        </row>
        <row r="322">
          <cell r="A322" t="str">
            <v>DE0131</v>
          </cell>
          <cell r="B322" t="str">
            <v>Partenreederei MT "Multitank Brasilia"</v>
          </cell>
        </row>
        <row r="323">
          <cell r="A323" t="str">
            <v>DE0133</v>
          </cell>
          <cell r="B323" t="str">
            <v>Allianz Capital Partners Management GmbH, München</v>
          </cell>
        </row>
        <row r="324">
          <cell r="A324" t="str">
            <v>DE0134</v>
          </cell>
          <cell r="B324" t="str">
            <v>Allianz Objektbeteiligungs- GmbH, Stuttgart</v>
          </cell>
        </row>
        <row r="325">
          <cell r="A325" t="str">
            <v>DE0135</v>
          </cell>
          <cell r="B325" t="str">
            <v>Pegasus Beteiligungsgesellschaft mbH, München</v>
          </cell>
        </row>
        <row r="326">
          <cell r="A326" t="str">
            <v>DE0137</v>
          </cell>
          <cell r="B326" t="str">
            <v>Secunda-Vermögensverwaltungsgesellschaft mbH, München</v>
          </cell>
        </row>
        <row r="327">
          <cell r="A327" t="str">
            <v>DE0138</v>
          </cell>
          <cell r="B327" t="str">
            <v>Partenreederei TMS "Helga Essberger II", Hamburg</v>
          </cell>
        </row>
        <row r="328">
          <cell r="A328" t="str">
            <v>DE0140</v>
          </cell>
          <cell r="B328" t="str">
            <v>AFC Assecuranz- und Finanzvermittlungs-Contor GmbH, Münster</v>
          </cell>
        </row>
        <row r="329">
          <cell r="A329" t="str">
            <v>DE0143</v>
          </cell>
          <cell r="B329" t="str">
            <v>Grundstücksgesellschaft der Vereinten Versicherungen mbH, München</v>
          </cell>
        </row>
        <row r="330">
          <cell r="A330" t="str">
            <v>DE0145</v>
          </cell>
          <cell r="B330" t="str">
            <v>Roese GmbH- Versicherungsmakler,  Hannover</v>
          </cell>
        </row>
        <row r="331">
          <cell r="A331" t="str">
            <v>DE0149</v>
          </cell>
          <cell r="B331" t="str">
            <v>Verlag Arbeit und Alter GmbH, Wiesbaden</v>
          </cell>
        </row>
        <row r="332">
          <cell r="A332" t="str">
            <v>DE0150</v>
          </cell>
          <cell r="B332" t="str">
            <v>WVD Wirtschafts- und Versicherungsdienst der BPA Landesverb.Hessen und Rheinl./Pfalz GmbH, Frankfurt</v>
          </cell>
        </row>
        <row r="333">
          <cell r="A333" t="str">
            <v>DE0151</v>
          </cell>
          <cell r="B333" t="str">
            <v>ADEUS Aktienregister-Service-GmbH, Frankfurt am Main</v>
          </cell>
        </row>
        <row r="334">
          <cell r="A334" t="str">
            <v>DE0154</v>
          </cell>
          <cell r="B334" t="str">
            <v>Allianz Immobilienfonds GmbH, Stuttgart</v>
          </cell>
        </row>
        <row r="335">
          <cell r="A335" t="str">
            <v>DE0155</v>
          </cell>
          <cell r="B335" t="str">
            <v>Beiersdorf AG, Hamburg</v>
          </cell>
        </row>
        <row r="336">
          <cell r="A336" t="str">
            <v>DE0156</v>
          </cell>
          <cell r="B336" t="str">
            <v>Agemis GmbH, München</v>
          </cell>
        </row>
        <row r="337">
          <cell r="A337" t="str">
            <v>DE0160</v>
          </cell>
          <cell r="B337" t="str">
            <v>CERT Zertifizierungsgesellschaft mbH, Ismaning</v>
          </cell>
        </row>
        <row r="338">
          <cell r="A338" t="str">
            <v>DE0162</v>
          </cell>
          <cell r="B338" t="str">
            <v>Bürgel Erfurt Beteiligungsgesellschaft mbH, Erfurt</v>
          </cell>
        </row>
        <row r="339">
          <cell r="A339" t="str">
            <v>DE0163</v>
          </cell>
          <cell r="B339" t="str">
            <v>Bürgel Erfurt GmbH &amp; Co. KG, Erfurt</v>
          </cell>
        </row>
        <row r="340">
          <cell r="A340" t="str">
            <v>DE0164</v>
          </cell>
          <cell r="B340" t="str">
            <v>Bürgel Wirtschaftsinformationen GmbH &amp; Co. KG, Hamburg</v>
          </cell>
        </row>
        <row r="341">
          <cell r="A341" t="str">
            <v>DE0165</v>
          </cell>
          <cell r="B341" t="str">
            <v>Bürgel Wirtschaftsinformationen Hamburg GmbH, Hamburg</v>
          </cell>
        </row>
        <row r="342">
          <cell r="A342" t="str">
            <v>DE0166</v>
          </cell>
          <cell r="B342" t="str">
            <v>Bürgel Wirtschaftsinformationen Verwaltungs-GmbH, Hamburg</v>
          </cell>
        </row>
        <row r="343">
          <cell r="A343" t="str">
            <v>DE0167</v>
          </cell>
          <cell r="B343" t="str">
            <v>Euler Hermes Forderungsmanagement GmbH, Hamburg</v>
          </cell>
        </row>
        <row r="344">
          <cell r="A344" t="str">
            <v>DE0168</v>
          </cell>
          <cell r="B344" t="str">
            <v>Euler Hermes Gesellschaft für Finanzdienstleistungen mbH, Hamburg</v>
          </cell>
        </row>
        <row r="345">
          <cell r="A345" t="str">
            <v>DE0169</v>
          </cell>
          <cell r="B345" t="str">
            <v>Euler Hermes Gesellschaft für Informationsdienstleistungen mbH, Hamburg</v>
          </cell>
        </row>
        <row r="346">
          <cell r="A346" t="str">
            <v>DE0170</v>
          </cell>
          <cell r="B346" t="str">
            <v>Euler Hermes Risk Management GmbH &amp; Co. KG, Hamburg</v>
          </cell>
        </row>
        <row r="347">
          <cell r="A347" t="str">
            <v>DE0171</v>
          </cell>
          <cell r="B347" t="str">
            <v>Euler Hermes Risk Management Verwaltungs-GmbH, Hamburg</v>
          </cell>
        </row>
        <row r="348">
          <cell r="A348" t="str">
            <v>DE0173</v>
          </cell>
          <cell r="B348" t="str">
            <v>Janus-Vermögensverwaltungsgesellschaft mbH, München</v>
          </cell>
        </row>
        <row r="349">
          <cell r="A349" t="str">
            <v>DE0176</v>
          </cell>
          <cell r="B349" t="str">
            <v>Monachia Grundstücks-Aktiengesellschaft, München</v>
          </cell>
        </row>
        <row r="350">
          <cell r="A350" t="str">
            <v>DE0177</v>
          </cell>
          <cell r="B350" t="str">
            <v>Mühl Product &amp; Service und Thüringer Baustoffhandel Beteiligungs- und Verwaltungs GmbH, Kranichfeld</v>
          </cell>
        </row>
        <row r="351">
          <cell r="A351" t="str">
            <v>DE0178</v>
          </cell>
          <cell r="B351" t="str">
            <v>Münchener und Magdeburger Agrarversicherung AG, München</v>
          </cell>
        </row>
        <row r="352">
          <cell r="A352" t="str">
            <v>DE0179</v>
          </cell>
          <cell r="B352" t="str">
            <v>Münchener Rückversicherungs-Gesellschaft Aktiengesellschaft in München, München</v>
          </cell>
        </row>
        <row r="353">
          <cell r="A353" t="str">
            <v>DE0181</v>
          </cell>
          <cell r="B353" t="str">
            <v>Allianz Finanzbeteiligungs GmbH, München</v>
          </cell>
        </row>
        <row r="354">
          <cell r="A354" t="str">
            <v>DE0182</v>
          </cell>
          <cell r="B354" t="str">
            <v>Regina Verwaltungsgesellschaft mbH, München</v>
          </cell>
        </row>
        <row r="355">
          <cell r="A355" t="str">
            <v>DE0184</v>
          </cell>
          <cell r="B355" t="str">
            <v>AZ Leben Private Equity Fonds 2001 GmbH, München</v>
          </cell>
        </row>
        <row r="356">
          <cell r="A356" t="str">
            <v>DE0189</v>
          </cell>
          <cell r="B356" t="str">
            <v>Allianz HKV-Fonds</v>
          </cell>
        </row>
        <row r="357">
          <cell r="A357" t="str">
            <v>DE0192</v>
          </cell>
          <cell r="B357" t="str">
            <v>DBI_HK1_827_Fonds</v>
          </cell>
        </row>
        <row r="358">
          <cell r="A358" t="str">
            <v>DE0193</v>
          </cell>
          <cell r="B358" t="str">
            <v>Allianz AVM Fonds</v>
          </cell>
        </row>
        <row r="359">
          <cell r="A359" t="str">
            <v>DE0195</v>
          </cell>
          <cell r="B359" t="str">
            <v>Commerzbank_LEBENCO_Fonds</v>
          </cell>
        </row>
        <row r="360">
          <cell r="A360" t="str">
            <v>DE0201</v>
          </cell>
          <cell r="B360" t="str">
            <v>Allianz_VGL_Fonds</v>
          </cell>
        </row>
        <row r="361">
          <cell r="A361" t="str">
            <v>DE0203</v>
          </cell>
          <cell r="B361" t="str">
            <v>Allianz_VGI_1_Fonds (UPR)</v>
          </cell>
        </row>
        <row r="362">
          <cell r="A362" t="str">
            <v>DE0204</v>
          </cell>
          <cell r="B362" t="str">
            <v>Allianz_VAE_Fonds</v>
          </cell>
        </row>
        <row r="363">
          <cell r="A363" t="str">
            <v>DE0205</v>
          </cell>
          <cell r="B363" t="str">
            <v>Allianz_VAD_Fonds</v>
          </cell>
        </row>
        <row r="364">
          <cell r="A364" t="str">
            <v>DE0206</v>
          </cell>
          <cell r="B364" t="str">
            <v>Allianz_UGD_1_Fonds (UPR)</v>
          </cell>
        </row>
        <row r="365">
          <cell r="A365" t="str">
            <v>DE0207</v>
          </cell>
          <cell r="B365" t="str">
            <v>Allianz_SWAG_Fonds</v>
          </cell>
        </row>
        <row r="366">
          <cell r="A366" t="str">
            <v>DE0208</v>
          </cell>
          <cell r="B366" t="str">
            <v>Allianz_SOA_Fonds</v>
          </cell>
        </row>
        <row r="367">
          <cell r="A367" t="str">
            <v>DE0209</v>
          </cell>
          <cell r="B367" t="str">
            <v>Allianz_SDR_Fonds</v>
          </cell>
        </row>
        <row r="368">
          <cell r="A368" t="str">
            <v>DE0210</v>
          </cell>
          <cell r="B368" t="str">
            <v>Allianz_SALCO_Fonds</v>
          </cell>
        </row>
        <row r="369">
          <cell r="A369" t="str">
            <v>DE0212</v>
          </cell>
          <cell r="B369" t="str">
            <v>Allianz_RMO_1_Fonds</v>
          </cell>
        </row>
        <row r="370">
          <cell r="A370" t="str">
            <v>DE0215</v>
          </cell>
          <cell r="B370" t="str">
            <v>Allianz_RFG_Fonds</v>
          </cell>
        </row>
        <row r="371">
          <cell r="A371" t="str">
            <v>DE0217</v>
          </cell>
          <cell r="B371" t="str">
            <v>Allianz_PV_1_Fonds</v>
          </cell>
        </row>
        <row r="372">
          <cell r="A372" t="str">
            <v>DE0220</v>
          </cell>
          <cell r="B372" t="str">
            <v>Allianz_LRD_Fonds</v>
          </cell>
        </row>
        <row r="373">
          <cell r="A373" t="str">
            <v>DE0222</v>
          </cell>
          <cell r="B373" t="str">
            <v>Allianz_LFE_Fonds</v>
          </cell>
        </row>
        <row r="374">
          <cell r="A374" t="str">
            <v>DE0224</v>
          </cell>
          <cell r="B374" t="str">
            <v>Allianz_LBR_Fonds</v>
          </cell>
        </row>
        <row r="375">
          <cell r="A375" t="str">
            <v>DE0225</v>
          </cell>
          <cell r="B375" t="str">
            <v>Allianz_LAD_Fonds</v>
          </cell>
        </row>
        <row r="376">
          <cell r="A376" t="str">
            <v>DE0227</v>
          </cell>
          <cell r="B376" t="str">
            <v>Allianz_HME_1_Fonds</v>
          </cell>
        </row>
        <row r="377">
          <cell r="A377" t="str">
            <v>DE0229</v>
          </cell>
          <cell r="B377" t="str">
            <v>Allianz_HAI_1_Fonds</v>
          </cell>
        </row>
        <row r="378">
          <cell r="A378" t="str">
            <v>DE0230</v>
          </cell>
          <cell r="B378" t="str">
            <v>Allianz_FAD_Fonds</v>
          </cell>
        </row>
        <row r="379">
          <cell r="A379" t="str">
            <v>DE0231</v>
          </cell>
          <cell r="B379" t="str">
            <v>Allianz_EAI_Fonds</v>
          </cell>
        </row>
        <row r="380">
          <cell r="A380" t="str">
            <v>DE0232</v>
          </cell>
          <cell r="B380" t="str">
            <v>Allianz_DRD_Fonds</v>
          </cell>
        </row>
        <row r="381">
          <cell r="A381" t="str">
            <v>DE0233</v>
          </cell>
          <cell r="B381" t="str">
            <v>Allianz_DGD_Fonds</v>
          </cell>
        </row>
        <row r="382">
          <cell r="A382" t="str">
            <v>DE0234</v>
          </cell>
          <cell r="B382" t="str">
            <v>Allianz_DESTO_AR_Fonds</v>
          </cell>
        </row>
        <row r="383">
          <cell r="A383" t="str">
            <v>DE0235</v>
          </cell>
          <cell r="B383" t="str">
            <v>Allianz_DESTO_Fonds</v>
          </cell>
        </row>
        <row r="384">
          <cell r="A384" t="str">
            <v>DE0236</v>
          </cell>
          <cell r="B384" t="str">
            <v>Allianz_ALIK_Fonds</v>
          </cell>
        </row>
        <row r="385">
          <cell r="A385" t="str">
            <v>DE0237</v>
          </cell>
          <cell r="B385" t="str">
            <v>Allianz_ALD_Fonds</v>
          </cell>
        </row>
        <row r="386">
          <cell r="A386" t="str">
            <v>DE0238</v>
          </cell>
          <cell r="B386" t="str">
            <v>Allianz_FRD_Fonds</v>
          </cell>
        </row>
        <row r="387">
          <cell r="A387" t="str">
            <v>DE0239</v>
          </cell>
          <cell r="B387" t="str">
            <v>Allianz_AVM_B_Fonds</v>
          </cell>
        </row>
        <row r="388">
          <cell r="A388" t="str">
            <v>DE0240</v>
          </cell>
          <cell r="B388" t="str">
            <v>AV Packaging GmbH, München</v>
          </cell>
        </row>
        <row r="389">
          <cell r="A389" t="str">
            <v>DE0243</v>
          </cell>
          <cell r="B389" t="str">
            <v>Allianz Wohneigentum GmbH, Stuttgart</v>
          </cell>
        </row>
        <row r="390">
          <cell r="A390" t="str">
            <v>DE0244</v>
          </cell>
          <cell r="B390" t="str">
            <v>ADAM Asia Pacific GmbH, München</v>
          </cell>
        </row>
        <row r="391">
          <cell r="A391" t="str">
            <v>DE0245</v>
          </cell>
          <cell r="B391" t="str">
            <v>Allianz Global Investors Europe GmbH, München</v>
          </cell>
        </row>
        <row r="392">
          <cell r="A392" t="str">
            <v>DE0246</v>
          </cell>
          <cell r="B392" t="str">
            <v>Allianz_BRD_Fonds</v>
          </cell>
        </row>
        <row r="393">
          <cell r="A393" t="str">
            <v>DE0268</v>
          </cell>
          <cell r="B393" t="str">
            <v>Allianz ABS Fonds</v>
          </cell>
        </row>
        <row r="394">
          <cell r="A394" t="str">
            <v>DE0271</v>
          </cell>
          <cell r="B394" t="str">
            <v>Allianz GLA Fonds</v>
          </cell>
        </row>
        <row r="395">
          <cell r="A395" t="str">
            <v>DE0272</v>
          </cell>
          <cell r="B395" t="str">
            <v>Allianz GLR Fonds</v>
          </cell>
        </row>
        <row r="396">
          <cell r="A396" t="str">
            <v>DE0274</v>
          </cell>
          <cell r="B396" t="str">
            <v>Allianz MRD Fonds</v>
          </cell>
        </row>
        <row r="397">
          <cell r="A397" t="str">
            <v>DE0276</v>
          </cell>
          <cell r="B397" t="str">
            <v>Allianz VLBR-Fonds</v>
          </cell>
        </row>
        <row r="398">
          <cell r="A398" t="str">
            <v>DE0279</v>
          </cell>
          <cell r="B398" t="str">
            <v>Allianz VSR Fonds</v>
          </cell>
        </row>
        <row r="399">
          <cell r="A399" t="str">
            <v>DE0294</v>
          </cell>
          <cell r="B399" t="str">
            <v>Bayer AG, Leverkusen</v>
          </cell>
        </row>
        <row r="400">
          <cell r="A400" t="str">
            <v>DE0295</v>
          </cell>
          <cell r="B400" t="str">
            <v>Kamps AG, Düsseldorf</v>
          </cell>
        </row>
        <row r="401">
          <cell r="A401" t="str">
            <v>DE0296</v>
          </cell>
          <cell r="B401" t="str">
            <v>Buschle GbR, Stuttgart</v>
          </cell>
        </row>
        <row r="402">
          <cell r="A402" t="str">
            <v>DE0297</v>
          </cell>
          <cell r="B402" t="str">
            <v>CONTINENTAL AG, Hannover</v>
          </cell>
        </row>
        <row r="403">
          <cell r="A403" t="str">
            <v>DE0298</v>
          </cell>
          <cell r="B403" t="str">
            <v>DaimlerChrysler</v>
          </cell>
        </row>
        <row r="404">
          <cell r="A404" t="str">
            <v>DE0299</v>
          </cell>
          <cell r="B404" t="str">
            <v>Deutsche Bank AG, Frankfurt am Main</v>
          </cell>
        </row>
        <row r="405">
          <cell r="A405" t="str">
            <v>DE0302</v>
          </cell>
          <cell r="B405" t="str">
            <v>DLW-Deutsche Linoleum Werke AG, Bietigheim</v>
          </cell>
        </row>
        <row r="406">
          <cell r="A406" t="str">
            <v>DE0307</v>
          </cell>
          <cell r="B406" t="str">
            <v>egemis GmbH, München</v>
          </cell>
        </row>
        <row r="407">
          <cell r="A407" t="str">
            <v>DE0310</v>
          </cell>
          <cell r="B407" t="str">
            <v>Midmark Advisors, New Jersey</v>
          </cell>
        </row>
        <row r="408">
          <cell r="A408" t="str">
            <v>DE0311</v>
          </cell>
          <cell r="B408" t="str">
            <v>GDV Dienstleistungs-GmbH &amp; Co. KG, Hamburg</v>
          </cell>
        </row>
        <row r="409">
          <cell r="A409" t="str">
            <v>DE0322</v>
          </cell>
          <cell r="B409" t="str">
            <v>KarstadtQuelle AG, Essen</v>
          </cell>
        </row>
        <row r="410">
          <cell r="A410" t="str">
            <v>DE0323</v>
          </cell>
          <cell r="B410" t="str">
            <v>KDV (Risiko Kapital Beteiligungsges. der deutschen Versicherungswirtschaft), Berlin</v>
          </cell>
        </row>
        <row r="411">
          <cell r="A411" t="str">
            <v>DE0327</v>
          </cell>
          <cell r="B411" t="str">
            <v>Linde AG, Wiesbaden</v>
          </cell>
        </row>
        <row r="412">
          <cell r="A412" t="str">
            <v>DE0328</v>
          </cell>
          <cell r="B412" t="str">
            <v>Vodafone Group Plc, Düsseldorf</v>
          </cell>
        </row>
        <row r="413">
          <cell r="A413" t="str">
            <v>DE0329</v>
          </cell>
          <cell r="B413" t="str">
            <v>mg technologies ag, Frankfurt am Main</v>
          </cell>
        </row>
        <row r="414">
          <cell r="A414" t="str">
            <v>DE0333</v>
          </cell>
          <cell r="B414" t="str">
            <v>Partenreederei MT "Zetagas", Bremen</v>
          </cell>
        </row>
        <row r="415">
          <cell r="A415" t="str">
            <v>DE0335</v>
          </cell>
          <cell r="B415" t="str">
            <v>Allgemeine Leasing GmbH, Grünwald</v>
          </cell>
        </row>
        <row r="416">
          <cell r="A416" t="str">
            <v>DE0339</v>
          </cell>
          <cell r="B416" t="str">
            <v>Schering AG, Berlin/Bergkamen</v>
          </cell>
        </row>
        <row r="417">
          <cell r="A417" t="str">
            <v>DE0341</v>
          </cell>
          <cell r="B417" t="str">
            <v>Sedus Stoll AG, Waldshut</v>
          </cell>
        </row>
        <row r="418">
          <cell r="A418" t="str">
            <v>DE0342</v>
          </cell>
          <cell r="B418" t="str">
            <v>Allianz VKBR-Fonds</v>
          </cell>
        </row>
        <row r="419">
          <cell r="A419" t="str">
            <v>DE0344</v>
          </cell>
          <cell r="B419" t="str">
            <v>Siemens AG, Berlin/München</v>
          </cell>
        </row>
        <row r="420">
          <cell r="A420" t="str">
            <v>DE0345</v>
          </cell>
          <cell r="B420" t="str">
            <v>Süd-Chemie AG, München</v>
          </cell>
        </row>
        <row r="421">
          <cell r="A421" t="str">
            <v>DE0348</v>
          </cell>
          <cell r="B421" t="str">
            <v>USW-Grundstücksverwaltungsgesellschaft BGB Gesellschaft</v>
          </cell>
        </row>
        <row r="422">
          <cell r="A422" t="str">
            <v>DE0349</v>
          </cell>
          <cell r="B422" t="str">
            <v>E.ON AG, Düsseldorf</v>
          </cell>
        </row>
        <row r="423">
          <cell r="A423" t="str">
            <v>DE0351</v>
          </cell>
          <cell r="B423" t="str">
            <v>SANA Kliniken GmbH &amp; Co. KGaA, München</v>
          </cell>
        </row>
        <row r="424">
          <cell r="A424" t="str">
            <v>DE0358</v>
          </cell>
          <cell r="B424" t="str">
            <v>Allianz Leben Private Equity Fonds Plus GmbH, München</v>
          </cell>
        </row>
        <row r="425">
          <cell r="A425" t="str">
            <v>DE0360</v>
          </cell>
          <cell r="B425" t="str">
            <v>Allianz Dresdner Pension Consult GmbH, Stuttgart</v>
          </cell>
        </row>
        <row r="426">
          <cell r="A426" t="str">
            <v>DE0361</v>
          </cell>
          <cell r="B426" t="str">
            <v>IDS GmbH - Analysis and Reporting Services, München</v>
          </cell>
        </row>
        <row r="427">
          <cell r="A427" t="str">
            <v>DE0362</v>
          </cell>
          <cell r="B427" t="str">
            <v>Allianz Venture Partners Beteiligungs-GmbH, München</v>
          </cell>
        </row>
        <row r="428">
          <cell r="A428" t="str">
            <v>DE0364</v>
          </cell>
          <cell r="B428" t="str">
            <v>Allianz VVB Fonds</v>
          </cell>
        </row>
        <row r="429">
          <cell r="A429" t="str">
            <v>DE0366</v>
          </cell>
          <cell r="B429" t="str">
            <v>Allianz Taunusanlage GbR, Stuttgart</v>
          </cell>
        </row>
        <row r="430">
          <cell r="A430" t="str">
            <v>DE0367</v>
          </cell>
          <cell r="B430" t="str">
            <v>Mondial Assistance Deutschland GmbH, München</v>
          </cell>
        </row>
        <row r="431">
          <cell r="A431" t="str">
            <v>DE0368</v>
          </cell>
          <cell r="B431" t="str">
            <v>Allianz Global Risks Rückversicherungs-AG, München</v>
          </cell>
        </row>
        <row r="432">
          <cell r="A432" t="str">
            <v>DE0370</v>
          </cell>
          <cell r="B432" t="str">
            <v>DEGI Deutsche Gesellschaft für Immobilienfonds mbH, Frankfurt am Main</v>
          </cell>
        </row>
        <row r="433">
          <cell r="A433" t="str">
            <v>DE0373</v>
          </cell>
          <cell r="B433" t="str">
            <v>dresdnerbank investment management Kapitalanlagegesellschaft mbH, Frankfurt am Main</v>
          </cell>
        </row>
        <row r="434">
          <cell r="A434" t="str">
            <v>DE0374</v>
          </cell>
          <cell r="B434" t="str">
            <v>Dresdner Bank Lateinamerika AG, Hamburg</v>
          </cell>
        </row>
        <row r="435">
          <cell r="A435" t="str">
            <v>DE0375</v>
          </cell>
          <cell r="B435" t="str">
            <v>Allianz Dresdner Bauspar AG, Bad Vilbel</v>
          </cell>
        </row>
        <row r="436">
          <cell r="A436" t="str">
            <v>DE0377</v>
          </cell>
          <cell r="B436" t="str">
            <v>Bankhaus W. Fortmann &amp; Söhne, Oldenburg</v>
          </cell>
        </row>
        <row r="437">
          <cell r="A437" t="str">
            <v>DE0378</v>
          </cell>
          <cell r="B437" t="str">
            <v>Lombardkasse AG, Berlin</v>
          </cell>
        </row>
        <row r="438">
          <cell r="A438" t="str">
            <v>DE0379</v>
          </cell>
          <cell r="B438" t="str">
            <v>Münsterländische Bank Thie &amp; Co., Münster</v>
          </cell>
        </row>
        <row r="439">
          <cell r="A439" t="str">
            <v>DE0380</v>
          </cell>
          <cell r="B439" t="str">
            <v>Oldenburgische Landesbank AG, Oldenburg</v>
          </cell>
        </row>
        <row r="440">
          <cell r="A440" t="str">
            <v>DE0381</v>
          </cell>
          <cell r="B440" t="str">
            <v>Reuschel &amp; Co. Kommanditgesellschaft, München</v>
          </cell>
        </row>
        <row r="441">
          <cell r="A441" t="str">
            <v>DE0383</v>
          </cell>
          <cell r="B441" t="str">
            <v>First European OMEGA Beteiligungs GmbH, Frankfurt am Main</v>
          </cell>
        </row>
        <row r="442">
          <cell r="A442" t="str">
            <v>DE0384</v>
          </cell>
          <cell r="B442" t="str">
            <v>DFV Deutsche Fonds- und Vorsorgeberatungs GmbH, Frankfurt am Main</v>
          </cell>
        </row>
        <row r="443">
          <cell r="A443" t="str">
            <v>DE0386</v>
          </cell>
          <cell r="B443" t="str">
            <v>Allianz Global Investors Advisory GmbH, Frankfurt am Main</v>
          </cell>
        </row>
        <row r="444">
          <cell r="A444" t="str">
            <v>DE0389</v>
          </cell>
          <cell r="B444" t="str">
            <v>Dresdner Bank Berlin Immobilien-Service GmbH, Berlin</v>
          </cell>
        </row>
        <row r="445">
          <cell r="A445" t="str">
            <v>DE0391</v>
          </cell>
          <cell r="B445" t="str">
            <v>Dresdner Global Asset Management Beteiligungs-GmbH, Frankfurt am Main</v>
          </cell>
        </row>
        <row r="446">
          <cell r="A446" t="str">
            <v>DE0392</v>
          </cell>
          <cell r="B446" t="str">
            <v>Dresdner Kleinwort Wasserstein Beteiligungs-Gesellschaft mbH, Frankfurt am Main</v>
          </cell>
        </row>
        <row r="447">
          <cell r="A447" t="str">
            <v>DE0398</v>
          </cell>
          <cell r="B447" t="str">
            <v>GbR Berlin Pariser Platz 5a/6, Berlin</v>
          </cell>
        </row>
        <row r="448">
          <cell r="A448" t="str">
            <v>DE0400</v>
          </cell>
          <cell r="B448" t="str">
            <v>GIM Grundwert Immobilien Management GmbH, Frankfurt am Main</v>
          </cell>
        </row>
        <row r="449">
          <cell r="A449" t="str">
            <v>DE0401</v>
          </cell>
          <cell r="B449" t="str">
            <v>Fondsdepotbank GmbH, Hof</v>
          </cell>
        </row>
        <row r="450">
          <cell r="A450" t="str">
            <v>DE0402</v>
          </cell>
          <cell r="B450" t="str">
            <v>GVP Grundwert Verwaltungs- und Projektentwicklungs GmbH, Frankfurt am Main</v>
          </cell>
        </row>
        <row r="451">
          <cell r="A451" t="str">
            <v>DE0403</v>
          </cell>
          <cell r="B451" t="str">
            <v>Grundstücks-Gesellschaft mbH, Oldenburg</v>
          </cell>
        </row>
        <row r="452">
          <cell r="A452" t="str">
            <v>DE0406</v>
          </cell>
          <cell r="B452" t="str">
            <v>Herakles Beteiligungs-Gesellschaft mbH, Bad Vilbel</v>
          </cell>
        </row>
        <row r="453">
          <cell r="A453" t="str">
            <v>DE0416</v>
          </cell>
          <cell r="B453" t="str">
            <v>Hetha-Beteiligungsgesellschaft mbH, Frankfurt am Main</v>
          </cell>
        </row>
        <row r="454">
          <cell r="A454" t="str">
            <v>DE0417</v>
          </cell>
          <cell r="B454" t="str">
            <v>Dresdner Kleinwort Wasserstein Research GmbH, Frankfurt am Main</v>
          </cell>
        </row>
        <row r="455">
          <cell r="A455" t="str">
            <v>DE0419</v>
          </cell>
          <cell r="B455" t="str">
            <v>Merkur Grundstücks-Gesellschaft mbH, Berlin</v>
          </cell>
        </row>
        <row r="456">
          <cell r="A456" t="str">
            <v>DE0420</v>
          </cell>
          <cell r="B456" t="str">
            <v>OLB-Beteiligungsgesellschaft mbH, Oldenburg</v>
          </cell>
        </row>
        <row r="457">
          <cell r="A457" t="str">
            <v>DE0421</v>
          </cell>
          <cell r="B457" t="str">
            <v>Reuschel &amp; Co. Finanz-Service GmbH, München</v>
          </cell>
        </row>
        <row r="458">
          <cell r="A458" t="str">
            <v>DE0423</v>
          </cell>
          <cell r="B458" t="str">
            <v>Süddeutsche Industrie-Beteiligungs-Gesellschaft mbH, Frankfurt am Main</v>
          </cell>
        </row>
        <row r="459">
          <cell r="A459" t="str">
            <v>DE0425</v>
          </cell>
          <cell r="B459" t="str">
            <v>Zenon Beteiligungs-GmbH, Frankfurt am Main</v>
          </cell>
        </row>
        <row r="460">
          <cell r="A460" t="str">
            <v>DE0426</v>
          </cell>
          <cell r="B460" t="str">
            <v>Zwölfte DRESIB Beteiligungs-Gesellschaft mbH, Frankfurt am Main</v>
          </cell>
        </row>
        <row r="461">
          <cell r="A461" t="str">
            <v>DE0427</v>
          </cell>
          <cell r="B461" t="str">
            <v>Deutsche Schiffsbank AG, Bremen und Hamburg</v>
          </cell>
        </row>
        <row r="462">
          <cell r="A462" t="str">
            <v>DE0428</v>
          </cell>
          <cell r="B462" t="str">
            <v>Finanztrust AG, Glarus</v>
          </cell>
        </row>
        <row r="463">
          <cell r="A463" t="str">
            <v>DE0429</v>
          </cell>
          <cell r="B463" t="str">
            <v>Rendite Partner Gesellschaft für Vermögensverwaltung mbH, Frankfurt am Main</v>
          </cell>
        </row>
        <row r="464">
          <cell r="A464" t="str">
            <v>DE0430</v>
          </cell>
          <cell r="B464" t="str">
            <v>BERGA Grundstücks-Verwaltungsgesellschaft mbH &amp; Co. KG, Grünwald</v>
          </cell>
        </row>
        <row r="465">
          <cell r="A465" t="str">
            <v>DE0433</v>
          </cell>
          <cell r="B465" t="str">
            <v>BdW Beteiligungsverwaltungsgesellschaft mbH, Frankfurt am Main</v>
          </cell>
        </row>
        <row r="466">
          <cell r="A466" t="str">
            <v>DE0434</v>
          </cell>
          <cell r="B466" t="str">
            <v>Bilfinger Berger AG, Mannheim</v>
          </cell>
        </row>
        <row r="467">
          <cell r="A467" t="str">
            <v>DE0435</v>
          </cell>
          <cell r="B467" t="str">
            <v>CyberCash GmbH, Frankfurt am Main</v>
          </cell>
        </row>
        <row r="468">
          <cell r="A468" t="str">
            <v>DE0436</v>
          </cell>
          <cell r="B468" t="str">
            <v>EP Euro-Projektentwicklungs GmbH &amp; Co. Friedrichstadt-Passagen KG, Berlin</v>
          </cell>
        </row>
        <row r="469">
          <cell r="A469" t="str">
            <v>DE0437</v>
          </cell>
          <cell r="B469" t="str">
            <v>EP Euro-Projektentwicklungs GmbH &amp; Co. Objekt Am Markt Chemnitz KG, Frankfurt am Main</v>
          </cell>
        </row>
        <row r="470">
          <cell r="A470" t="str">
            <v>DE0438</v>
          </cell>
          <cell r="B470" t="str">
            <v>EP Euro-Projektentwicklungs GmbH &amp; Co. Objekt 1 KG, Frankfurt am Main</v>
          </cell>
        </row>
        <row r="471">
          <cell r="A471" t="str">
            <v>DE0439</v>
          </cell>
          <cell r="B471" t="str">
            <v>EP Euro-Projektentwicklungs GmbH &amp; Co. Objekt Köln-Porz KG, Frankfurt am Main</v>
          </cell>
        </row>
        <row r="472">
          <cell r="A472" t="str">
            <v>DE0441</v>
          </cell>
          <cell r="B472" t="str">
            <v>EP Euro-Projektentwicklungs-Verwaltungs GmbH, Frankfurt am Main</v>
          </cell>
        </row>
        <row r="473">
          <cell r="A473" t="str">
            <v>DE0442</v>
          </cell>
          <cell r="B473" t="str">
            <v>GERUSIA Grundstücks-Verwaltungsgesellschaft mbH &amp; Co. KG, Grünwald</v>
          </cell>
        </row>
        <row r="474">
          <cell r="A474" t="str">
            <v>DE0444</v>
          </cell>
          <cell r="B474" t="str">
            <v>Honeywell Grundbesitzverwaltungs-GmbH &amp; Co. Vermietungs-KG, Grünwald</v>
          </cell>
        </row>
        <row r="475">
          <cell r="A475" t="str">
            <v>DE0445</v>
          </cell>
          <cell r="B475" t="str">
            <v>HYPO-REAL Haus- und Grundbesitz Gesellschaft mbH &amp; Co. Immobilien-Vermietungs KG, München</v>
          </cell>
        </row>
        <row r="476">
          <cell r="A476" t="str">
            <v>DE0446</v>
          </cell>
          <cell r="B476" t="str">
            <v>KOMMATA Verwaltungsgesellschaft mbH &amp; Co. KG, Grünwald</v>
          </cell>
        </row>
        <row r="477">
          <cell r="A477" t="str">
            <v>DE0447</v>
          </cell>
          <cell r="B477" t="str">
            <v>Linde Leasing GmbH, Wiesbaden</v>
          </cell>
        </row>
        <row r="478">
          <cell r="A478" t="str">
            <v>DE0450</v>
          </cell>
          <cell r="B478" t="str">
            <v>Lufthansa Leasing GmbH &amp; Co. Gamma KG, Grünwald</v>
          </cell>
        </row>
        <row r="479">
          <cell r="A479" t="str">
            <v>DE0451</v>
          </cell>
          <cell r="B479" t="str">
            <v>MFG Flughafen-Grundstücksverwaltunggesellschaft mbH &amp; Co. BETA KG, Grünwald</v>
          </cell>
        </row>
        <row r="480">
          <cell r="A480" t="str">
            <v>DE0452</v>
          </cell>
          <cell r="B480" t="str">
            <v>MGL Münchener Gesellschaft für Luftfahrtwerte mbH, München</v>
          </cell>
        </row>
        <row r="481">
          <cell r="A481" t="str">
            <v>DE0453</v>
          </cell>
          <cell r="B481" t="str">
            <v>NIXOR Grundstücks-Verwaltungsgesellschaft mbH &amp; Co. KG, Grünwald</v>
          </cell>
        </row>
        <row r="482">
          <cell r="A482" t="str">
            <v>DE0454</v>
          </cell>
          <cell r="B482" t="str">
            <v>OSCA Grundstücks-Verwaltungsgesellschaft mbH &amp; Co. KG, Grünwald</v>
          </cell>
        </row>
        <row r="483">
          <cell r="A483" t="str">
            <v>DE0455</v>
          </cell>
          <cell r="B483" t="str">
            <v>AKA Ausfuhrkredit-Gesellschaft mbH, Frankfurt am Main</v>
          </cell>
        </row>
        <row r="484">
          <cell r="A484" t="str">
            <v>DE0456</v>
          </cell>
          <cell r="B484" t="str">
            <v>Bayerische Motorenwerke AG, München</v>
          </cell>
        </row>
        <row r="485">
          <cell r="A485" t="str">
            <v>DE0457</v>
          </cell>
          <cell r="B485" t="str">
            <v>Bremer Woll-Kämmerei AG, Bremen</v>
          </cell>
        </row>
        <row r="486">
          <cell r="A486" t="str">
            <v>DE0462</v>
          </cell>
          <cell r="B486" t="str">
            <v>EURO Kartensysteme EUROCARD und eurocheque GmbH, Frankfurt am Main</v>
          </cell>
        </row>
        <row r="487">
          <cell r="A487" t="str">
            <v>DE0463</v>
          </cell>
          <cell r="B487" t="str">
            <v>Fresenius AG, Bad Homburg v.d.H.</v>
          </cell>
        </row>
        <row r="488">
          <cell r="A488" t="str">
            <v>DE0464</v>
          </cell>
          <cell r="B488" t="str">
            <v>GZS Gesellschaft für Zahlungssysteme mbH, Frankfurt am Main</v>
          </cell>
        </row>
        <row r="489">
          <cell r="A489" t="str">
            <v>DE0465</v>
          </cell>
          <cell r="B489" t="str">
            <v>HeidelbergCement Aktiengesellschaft, Heidelberg</v>
          </cell>
        </row>
        <row r="490">
          <cell r="A490" t="str">
            <v>DE0466</v>
          </cell>
          <cell r="B490" t="str">
            <v>Liquiditäts-Konsortialbank GmbH, Frankfurt am Main</v>
          </cell>
        </row>
        <row r="491">
          <cell r="A491" t="str">
            <v>DE0472</v>
          </cell>
          <cell r="B491" t="str">
            <v>Airbus-Leasing Beteiligungsgesellschaft mbH, Frankfurt am Main</v>
          </cell>
        </row>
        <row r="492">
          <cell r="A492" t="str">
            <v>DE0474</v>
          </cell>
          <cell r="B492" t="str">
            <v>Am Anger Immobilienverwaltungs-GmbH, Frankfurt am Main</v>
          </cell>
        </row>
        <row r="493">
          <cell r="A493" t="str">
            <v>DE0475</v>
          </cell>
          <cell r="B493" t="str">
            <v>Am Anger Verwaltungs-GmbH &amp; Co. KG, Frankfurt am Main</v>
          </cell>
        </row>
        <row r="494">
          <cell r="A494" t="str">
            <v>DE0476</v>
          </cell>
          <cell r="B494" t="str">
            <v>Auslands-Incasso-Bank GmbH, Hamburg</v>
          </cell>
        </row>
        <row r="495">
          <cell r="A495" t="str">
            <v>DE0477</v>
          </cell>
          <cell r="B495" t="str">
            <v>BIP Arbitrage-Gesellschaft mbH i. L., Frankfurt am Main</v>
          </cell>
        </row>
        <row r="496">
          <cell r="A496" t="str">
            <v>DE0478</v>
          </cell>
          <cell r="B496" t="str">
            <v>"Condor" Immobilien-Gesellschaft mbH, Hamburg</v>
          </cell>
        </row>
        <row r="497">
          <cell r="A497" t="str">
            <v>DE0479</v>
          </cell>
          <cell r="B497" t="str">
            <v>COTINCO Beratungsgesellschaft mbH, Hamburg</v>
          </cell>
        </row>
        <row r="498">
          <cell r="A498" t="str">
            <v>DE0481</v>
          </cell>
          <cell r="B498" t="str">
            <v>Deutsche Außenhandels-Gesellschaft mbH, Hamburg</v>
          </cell>
        </row>
        <row r="499">
          <cell r="A499" t="str">
            <v>DE0482</v>
          </cell>
          <cell r="B499" t="str">
            <v>Disko-Flug Vermietungsgesellschaft mbH i. L., Düsseldorf</v>
          </cell>
        </row>
        <row r="500">
          <cell r="A500" t="str">
            <v>DE0483</v>
          </cell>
          <cell r="B500" t="str">
            <v>DMC Dresdner Management Consult GmbH, Dresden</v>
          </cell>
        </row>
        <row r="501">
          <cell r="A501" t="str">
            <v>DE0484</v>
          </cell>
          <cell r="B501" t="str">
            <v>Donator Beteiligungsverwaltung GmbH, München</v>
          </cell>
        </row>
        <row r="502">
          <cell r="A502" t="str">
            <v>DE0485</v>
          </cell>
          <cell r="B502" t="str">
            <v>DR Gesellschaft für Diagnostik und Rehabilitation mbH, Frankfurt am Main</v>
          </cell>
        </row>
        <row r="503">
          <cell r="A503" t="str">
            <v>DE0486</v>
          </cell>
          <cell r="B503" t="str">
            <v>Dreiundzwanzigste DRESIB Beteiligungs-Gesellschaft mbH, Frankfurt am Main</v>
          </cell>
        </row>
        <row r="504">
          <cell r="A504" t="str">
            <v>DE0487</v>
          </cell>
          <cell r="B504" t="str">
            <v>Dreizehnte SIB Beteiligungs-Aktiengesellschaft, Frankfurt am Main</v>
          </cell>
        </row>
        <row r="505">
          <cell r="A505" t="str">
            <v>DE0489</v>
          </cell>
          <cell r="B505" t="str">
            <v>Dresdner Corporate Finance GmbH, Frankfurt am Main</v>
          </cell>
        </row>
        <row r="506">
          <cell r="A506" t="str">
            <v>DE0490</v>
          </cell>
          <cell r="B506" t="str">
            <v>Dresdner Finanzberatungsgesellschaft mbH, Bad Vilbel</v>
          </cell>
        </row>
        <row r="507">
          <cell r="A507" t="str">
            <v>DE0491</v>
          </cell>
          <cell r="B507" t="str">
            <v>Dresdner Kleinwort Capital Verwaltungs GmbH, Grünwald</v>
          </cell>
        </row>
        <row r="508">
          <cell r="A508" t="str">
            <v>DE0492</v>
          </cell>
          <cell r="B508" t="str">
            <v>Dresdner Kleinwort Capital Beratungs GmbH, München</v>
          </cell>
        </row>
        <row r="509">
          <cell r="A509" t="str">
            <v>DE0493</v>
          </cell>
          <cell r="B509" t="str">
            <v>Dresdner Management Institut GmbH, Dresden</v>
          </cell>
        </row>
        <row r="510">
          <cell r="A510" t="str">
            <v>DE0494</v>
          </cell>
          <cell r="B510" t="str">
            <v>Dresdner Versicherung GmbH, Dresden</v>
          </cell>
        </row>
        <row r="511">
          <cell r="A511" t="str">
            <v>DE0495</v>
          </cell>
          <cell r="B511" t="str">
            <v>DDS Dresdner Direktservice GmbH, Duisburg</v>
          </cell>
        </row>
        <row r="512">
          <cell r="A512" t="str">
            <v>DE0496</v>
          </cell>
          <cell r="B512" t="str">
            <v>BFC Berliner Film Companie CoP GmbH, Frankfurt am Main</v>
          </cell>
        </row>
        <row r="513">
          <cell r="A513" t="str">
            <v>DE0497</v>
          </cell>
          <cell r="B513" t="str">
            <v>Dritte SIB Beteiligungs-Aktiengesellschaft, Frankfurt am Main</v>
          </cell>
        </row>
        <row r="514">
          <cell r="A514" t="str">
            <v>DE0502</v>
          </cell>
          <cell r="B514" t="str">
            <v>Erste DRESIB Beteiligungs-Gesellschaft mbH, Frankfurt am Main</v>
          </cell>
        </row>
        <row r="515">
          <cell r="A515" t="str">
            <v>DE0504</v>
          </cell>
          <cell r="B515" t="str">
            <v>"Fontax" Grundstücks-Verwaltungsgesellschaft mbH &amp; Co. KG, Fürth</v>
          </cell>
        </row>
        <row r="516">
          <cell r="A516" t="str">
            <v>DE0505</v>
          </cell>
          <cell r="B516" t="str">
            <v>Fünfte DRESIB Beteiligungs-Gesellschaft mbH, Frankfurt am Main</v>
          </cell>
        </row>
        <row r="517">
          <cell r="A517" t="str">
            <v>DE0506</v>
          </cell>
          <cell r="B517" t="str">
            <v>visionapp GmbH, Frankfurt am Main</v>
          </cell>
        </row>
        <row r="518">
          <cell r="A518" t="str">
            <v>DE0508</v>
          </cell>
          <cell r="B518" t="str">
            <v>Fünfzehnte DRESIB Beteiligungs-Gesellschaft mbH, Frankfurt am Main</v>
          </cell>
        </row>
        <row r="519">
          <cell r="A519" t="str">
            <v>DE0517</v>
          </cell>
          <cell r="B519" t="str">
            <v>Gallus Bau-Gesellschaft mbH, Berlin</v>
          </cell>
        </row>
        <row r="520">
          <cell r="A520" t="str">
            <v>DE0518</v>
          </cell>
          <cell r="B520" t="str">
            <v>GAVD Gesellschaft für Altersvorsorge-Dienstleistungen mbH, Hof</v>
          </cell>
        </row>
        <row r="521">
          <cell r="A521" t="str">
            <v>DE0522</v>
          </cell>
          <cell r="B521" t="str">
            <v>GVT Grundbesitz Verwaltung und Treuhand GmbH, Berlin</v>
          </cell>
        </row>
        <row r="522">
          <cell r="A522" t="str">
            <v>DE0523</v>
          </cell>
          <cell r="B522" t="str">
            <v>Hamburger Handels- und Verwaltungs-Gesellschaft mbH, Hamburg</v>
          </cell>
        </row>
        <row r="523">
          <cell r="A523" t="str">
            <v>DE0524</v>
          </cell>
          <cell r="B523" t="str">
            <v>HANSA-Bau-Gesellschaft mbH, Berlin</v>
          </cell>
        </row>
        <row r="524">
          <cell r="A524" t="str">
            <v>DE0527</v>
          </cell>
          <cell r="B524" t="str">
            <v>KGB Kraftwerksgesellschaft mbH, Burghausen</v>
          </cell>
        </row>
        <row r="525">
          <cell r="A525" t="str">
            <v>DE0528</v>
          </cell>
          <cell r="B525" t="str">
            <v>KTC Kommunikations- und Trainings-Center Königstein GmbH, Königstein</v>
          </cell>
        </row>
        <row r="526">
          <cell r="A526" t="str">
            <v>DE0530</v>
          </cell>
          <cell r="B526" t="str">
            <v>Neunte SIB Beteiligungs-Aktiengesellschaft, Frankfurt am Main</v>
          </cell>
        </row>
        <row r="527">
          <cell r="A527" t="str">
            <v>DE0534</v>
          </cell>
          <cell r="B527" t="str">
            <v>OLB-Immobiliendienst GmbH, Oldenburg</v>
          </cell>
        </row>
        <row r="528">
          <cell r="A528" t="str">
            <v>DE0535</v>
          </cell>
          <cell r="B528" t="str">
            <v>OLB-Versicherungsdienst GmbH, Oldenburg</v>
          </cell>
        </row>
        <row r="529">
          <cell r="A529" t="str">
            <v>DE0537</v>
          </cell>
          <cell r="B529" t="str">
            <v>RC Verwaltungs- und Beteiligungsgesellschaft mbH, München</v>
          </cell>
        </row>
        <row r="530">
          <cell r="A530" t="str">
            <v>DE0538</v>
          </cell>
          <cell r="B530" t="str">
            <v>RES Gesellschaft für Immobilienbesitz mbH, Stuttgart</v>
          </cell>
        </row>
        <row r="531">
          <cell r="A531" t="str">
            <v>DE0539</v>
          </cell>
          <cell r="B531" t="str">
            <v>Reuschel &amp; Co. Beteiligungs- und Verwaltungs GmbH, München</v>
          </cell>
        </row>
        <row r="532">
          <cell r="A532" t="str">
            <v>DE0540</v>
          </cell>
          <cell r="B532" t="str">
            <v>Reuschel &amp; Co. Verwaltungs GmbH, München</v>
          </cell>
        </row>
        <row r="533">
          <cell r="A533" t="str">
            <v>DE0541</v>
          </cell>
          <cell r="B533" t="str">
            <v>RVB Verwaltungs- und Beteiligungs GmbH, München</v>
          </cell>
        </row>
        <row r="534">
          <cell r="A534" t="str">
            <v>DE0544</v>
          </cell>
          <cell r="B534" t="str">
            <v>Siebte SIB Beteiligungs-Aktiengesellschaft, Frankfurt am Main</v>
          </cell>
        </row>
        <row r="535">
          <cell r="A535" t="str">
            <v>DE0545</v>
          </cell>
          <cell r="B535" t="str">
            <v>Siebzehnte DRESIB Beteiligungs-Gesellschaft mbH, Frankfurt am Main</v>
          </cell>
        </row>
        <row r="536">
          <cell r="A536" t="str">
            <v>DE0547</v>
          </cell>
          <cell r="B536" t="str">
            <v>Unterstützungseinrichtung des Bankhauses Reuschel &amp; Co. GmbH, München</v>
          </cell>
        </row>
        <row r="537">
          <cell r="A537" t="str">
            <v>DE0549</v>
          </cell>
          <cell r="B537" t="str">
            <v>Wilhelm Reuschel GmbH, München</v>
          </cell>
        </row>
        <row r="538">
          <cell r="A538" t="str">
            <v>DE0550</v>
          </cell>
          <cell r="B538" t="str">
            <v>Zehnte SIB Beteiligungs-Aktiengesellschaft, Frankfurt am Main</v>
          </cell>
        </row>
        <row r="539">
          <cell r="A539" t="str">
            <v>DE0551</v>
          </cell>
          <cell r="B539" t="str">
            <v>Zehnte Sonnenplatz Beteiligungs-Gesellschaft mbH, Bad Vilbel</v>
          </cell>
        </row>
        <row r="540">
          <cell r="A540" t="str">
            <v>DE0552</v>
          </cell>
          <cell r="B540" t="str">
            <v>Dresdner Private Placement GmbH, Frankfurt am Main</v>
          </cell>
        </row>
        <row r="541">
          <cell r="A541" t="str">
            <v>DE0553</v>
          </cell>
          <cell r="B541" t="str">
            <v>Zweite Sonnenplatz Beteiligungs-Gesellschaft mbH, Bad Vilbel</v>
          </cell>
        </row>
        <row r="542">
          <cell r="A542" t="str">
            <v>DE0555</v>
          </cell>
          <cell r="B542" t="str">
            <v>Zwölfte SIB Beteiligungs-Aktiengesellschaft, Frankfurt am Main</v>
          </cell>
        </row>
        <row r="543">
          <cell r="A543" t="str">
            <v>DE0557</v>
          </cell>
          <cell r="B543" t="str">
            <v>A-Car Inc, Grand Cayman</v>
          </cell>
        </row>
        <row r="544">
          <cell r="A544" t="str">
            <v>DE0559</v>
          </cell>
          <cell r="B544" t="str">
            <v>Gesellschaft für Kreditsicherung mbH, Berlin</v>
          </cell>
        </row>
        <row r="545">
          <cell r="A545" t="str">
            <v>DE0561</v>
          </cell>
          <cell r="B545" t="str">
            <v>Lerchesberg Grundstücksgesellschaft mbH, Frankfurt am Main</v>
          </cell>
        </row>
        <row r="546">
          <cell r="A546" t="str">
            <v>DE0562</v>
          </cell>
          <cell r="B546" t="str">
            <v>MERLAN Mobilien-Verwaltungsgesellschaft mbH &amp; Co. Projekt Nr. 15 KG, Grünwald</v>
          </cell>
        </row>
        <row r="547">
          <cell r="A547" t="str">
            <v>DE0568</v>
          </cell>
          <cell r="B547" t="str">
            <v>Dresdner Private Placement GmbH &amp; Co. SREI KG, Frankfurt am Main</v>
          </cell>
        </row>
        <row r="548">
          <cell r="A548" t="str">
            <v>DE0570</v>
          </cell>
          <cell r="B548" t="str">
            <v>GENUJO Beteiligungs-GmbH, Frankfurt am Main</v>
          </cell>
        </row>
        <row r="549">
          <cell r="A549" t="str">
            <v>DE0571</v>
          </cell>
          <cell r="B549" t="str">
            <v>Deutscher Investment-Trust Gesellschaft für Wertpapieranlagen mbH, Frankfurt am Main</v>
          </cell>
        </row>
        <row r="550">
          <cell r="A550" t="str">
            <v>DE0573</v>
          </cell>
          <cell r="B550" t="str">
            <v>Wasserstein Perella &amp; Co. Deutschland GmbH, Frankfurt am Main</v>
          </cell>
        </row>
        <row r="551">
          <cell r="A551" t="str">
            <v>DE0574</v>
          </cell>
          <cell r="B551" t="str">
            <v>DORANA Dreiundvierzigste Verwaltungsgesellschaft mbH, Frankfurt am Main</v>
          </cell>
        </row>
        <row r="552">
          <cell r="A552" t="str">
            <v>DE0575</v>
          </cell>
          <cell r="B552" t="str">
            <v>First European Alpha Beteiligungs GmbH, Frankfurt am Main</v>
          </cell>
        </row>
        <row r="553">
          <cell r="A553" t="str">
            <v>DE0576</v>
          </cell>
          <cell r="B553" t="str">
            <v>Hardy Beteiligungs-Gesellschaft mbH</v>
          </cell>
        </row>
        <row r="554">
          <cell r="A554" t="str">
            <v>DE0579</v>
          </cell>
          <cell r="B554" t="str">
            <v>dbi-Fonds AKAR</v>
          </cell>
        </row>
        <row r="555">
          <cell r="A555" t="str">
            <v>DE0583</v>
          </cell>
          <cell r="B555" t="str">
            <v>dbi-Fonds BAG</v>
          </cell>
        </row>
        <row r="556">
          <cell r="A556" t="str">
            <v>DE0584</v>
          </cell>
          <cell r="B556" t="str">
            <v>dbi-Fonds DBLA</v>
          </cell>
        </row>
        <row r="557">
          <cell r="A557" t="str">
            <v>DE0585</v>
          </cell>
          <cell r="B557" t="str">
            <v>dbi-Fonds DF</v>
          </cell>
        </row>
        <row r="558">
          <cell r="A558" t="str">
            <v>DE0589</v>
          </cell>
          <cell r="B558" t="str">
            <v>dbi-Fonds MAXIMILIAN</v>
          </cell>
        </row>
        <row r="559">
          <cell r="A559" t="str">
            <v>DE0590</v>
          </cell>
          <cell r="B559" t="str">
            <v>dbi-Fonds Ostfriesland</v>
          </cell>
        </row>
        <row r="560">
          <cell r="A560" t="str">
            <v>DE0591</v>
          </cell>
          <cell r="B560" t="str">
            <v>dbi-Fonds WE</v>
          </cell>
        </row>
        <row r="561">
          <cell r="A561" t="str">
            <v>DE0594</v>
          </cell>
          <cell r="B561" t="str">
            <v>DresdnerGrund-Fonds, Frankfurt am Main</v>
          </cell>
        </row>
        <row r="562">
          <cell r="A562" t="str">
            <v>DE0595</v>
          </cell>
          <cell r="B562" t="str">
            <v>dbi-Fonds DAV</v>
          </cell>
        </row>
        <row r="563">
          <cell r="A563" t="str">
            <v>DE0596</v>
          </cell>
          <cell r="B563" t="str">
            <v>dbi-Fonds AKAS</v>
          </cell>
        </row>
        <row r="564">
          <cell r="A564" t="str">
            <v>DE0597</v>
          </cell>
          <cell r="B564" t="str">
            <v>EuroShip Assekuradeurgesellschaft mbH &amp; Co. KG, Bad Friedrichshall</v>
          </cell>
        </row>
        <row r="565">
          <cell r="A565" t="str">
            <v>DE0598</v>
          </cell>
          <cell r="B565" t="str">
            <v>dbi-Fonds Ammerland</v>
          </cell>
        </row>
        <row r="566">
          <cell r="A566" t="str">
            <v>DE0599</v>
          </cell>
          <cell r="B566" t="str">
            <v>Depfa Holding III, Frankfurt</v>
          </cell>
        </row>
        <row r="567">
          <cell r="A567" t="str">
            <v>DE0600</v>
          </cell>
          <cell r="B567" t="str">
            <v>Dresdner Bank AG, Frankfurt am Main</v>
          </cell>
        </row>
        <row r="568">
          <cell r="A568" t="str">
            <v>DE0601</v>
          </cell>
          <cell r="B568" t="str">
            <v>Dresdner Bank Lateinamerika AG, Hamburg</v>
          </cell>
        </row>
        <row r="569">
          <cell r="A569" t="str">
            <v>DE0602</v>
          </cell>
          <cell r="B569" t="str">
            <v>Weser_Ems_International_Bond_Funds B</v>
          </cell>
        </row>
        <row r="570">
          <cell r="A570" t="str">
            <v>DE0605</v>
          </cell>
          <cell r="B570" t="str">
            <v>Hermes e-Business GmbH, Hamburg</v>
          </cell>
        </row>
        <row r="571">
          <cell r="A571" t="str">
            <v>DE0607</v>
          </cell>
          <cell r="B571" t="str">
            <v>Weser_Ems_International_Bond_Funds A</v>
          </cell>
        </row>
        <row r="572">
          <cell r="A572" t="str">
            <v>DE0608</v>
          </cell>
          <cell r="B572" t="str">
            <v>Kommanditgesellschaft Allgemenine Leasing GmbH &amp; Co, Grünwald</v>
          </cell>
        </row>
        <row r="573">
          <cell r="A573" t="str">
            <v>DE0609</v>
          </cell>
          <cell r="B573" t="str">
            <v>Cetelem Bank GmbH, München</v>
          </cell>
        </row>
        <row r="574">
          <cell r="A574" t="str">
            <v>DE0640</v>
          </cell>
          <cell r="B574" t="str">
            <v>Asopos Vermögensverwaltungsgesellschaft mbH, München</v>
          </cell>
        </row>
        <row r="575">
          <cell r="A575" t="str">
            <v>DE0641</v>
          </cell>
          <cell r="B575" t="str">
            <v>Euler &amp; Hermes Germany GmbH, München</v>
          </cell>
        </row>
        <row r="576">
          <cell r="A576" t="str">
            <v>DE0644</v>
          </cell>
          <cell r="B576" t="str">
            <v>Orpheus Vermögensverwaltungsgesellschaft mbH, München</v>
          </cell>
        </row>
        <row r="577">
          <cell r="A577" t="str">
            <v>DE0646</v>
          </cell>
          <cell r="B577" t="str">
            <v>Euler Hermes Rating GmbH, Hamburg</v>
          </cell>
        </row>
        <row r="578">
          <cell r="A578" t="str">
            <v>DE0647</v>
          </cell>
          <cell r="B578" t="str">
            <v>Heissmann Partner GbR, Wiesbaden</v>
          </cell>
        </row>
        <row r="579">
          <cell r="A579" t="str">
            <v>DE0648</v>
          </cell>
          <cell r="B579" t="str">
            <v>Allianz Pensionskasse AG, Stuttgart</v>
          </cell>
        </row>
        <row r="580">
          <cell r="A580" t="str">
            <v>DE0649</v>
          </cell>
          <cell r="B580" t="str">
            <v>alfabet meta-modeling AG, Berlin</v>
          </cell>
        </row>
        <row r="581">
          <cell r="A581" t="str">
            <v>DE0650</v>
          </cell>
          <cell r="B581" t="str">
            <v>Allianz Center Management GmbH (ACM), Stuttgart</v>
          </cell>
        </row>
        <row r="582">
          <cell r="A582" t="str">
            <v>DE0651</v>
          </cell>
          <cell r="B582" t="str">
            <v>Allianz ProzessFinanz GmbH, München</v>
          </cell>
        </row>
        <row r="583">
          <cell r="A583" t="str">
            <v>DE0652</v>
          </cell>
          <cell r="B583" t="str">
            <v>Alida Grundstücksverwaltungs GmbH, Hamburg</v>
          </cell>
        </row>
        <row r="584">
          <cell r="A584" t="str">
            <v>DE0653</v>
          </cell>
          <cell r="B584" t="str">
            <v>Alida Grundstücksgesellschaft mbH &amp; Co. KG</v>
          </cell>
        </row>
        <row r="585">
          <cell r="A585" t="str">
            <v>DE0660</v>
          </cell>
          <cell r="B585" t="str">
            <v>Zehnte Herakles Beteiligungs-Gesellschaft mbH &amp; Co. KG, Bad Vilbel</v>
          </cell>
        </row>
        <row r="586">
          <cell r="A586" t="str">
            <v>DE0661</v>
          </cell>
          <cell r="B586" t="str">
            <v>Zweite FraMü Beteiligungs GmbH, Frankfurt am Main</v>
          </cell>
        </row>
        <row r="587">
          <cell r="A587" t="str">
            <v>DE0662</v>
          </cell>
          <cell r="B587" t="str">
            <v>Allianz_AVI_1 Fonds</v>
          </cell>
        </row>
        <row r="588">
          <cell r="A588" t="str">
            <v>DE0663</v>
          </cell>
          <cell r="B588" t="str">
            <v>Venture Capital Bet. GbR mbH, Stuttgart</v>
          </cell>
        </row>
        <row r="589">
          <cell r="A589" t="str">
            <v>DE0664</v>
          </cell>
          <cell r="B589" t="str">
            <v>Objekt Burchardplatz GmbH &amp; Co. KG, Stuttgart</v>
          </cell>
        </row>
        <row r="590">
          <cell r="A590" t="str">
            <v>DE0667</v>
          </cell>
          <cell r="B590" t="str">
            <v>Allianz Autowelt GmbH, München</v>
          </cell>
        </row>
        <row r="591">
          <cell r="A591" t="str">
            <v>DE0670</v>
          </cell>
          <cell r="B591" t="str">
            <v>AZ-Quinta Vermögensverwaltungsgesellschaft mbH, München</v>
          </cell>
        </row>
        <row r="592">
          <cell r="A592" t="str">
            <v>DE0673</v>
          </cell>
          <cell r="B592" t="str">
            <v>AMB Generali Holding AG, Aachen</v>
          </cell>
        </row>
        <row r="593">
          <cell r="A593" t="str">
            <v>DE0676</v>
          </cell>
          <cell r="B593" t="str">
            <v>MetallRente Pensionsfonds AG, Stuttgart</v>
          </cell>
        </row>
        <row r="594">
          <cell r="A594" t="str">
            <v>DE0679</v>
          </cell>
          <cell r="B594" t="str">
            <v>BTG Beteiligungsgesellschaft Hamburg mbH, Hamburg</v>
          </cell>
        </row>
        <row r="595">
          <cell r="A595" t="str">
            <v>DE0680</v>
          </cell>
          <cell r="B595" t="str">
            <v>Bürgschaftsbank Brandenburg GmbH, Potsdam</v>
          </cell>
        </row>
        <row r="596">
          <cell r="A596" t="str">
            <v>DE0681</v>
          </cell>
          <cell r="B596" t="str">
            <v>Bürgschaftsbank Mecklenburg-Vorpommern GmbH, Schwerin</v>
          </cell>
        </row>
        <row r="597">
          <cell r="A597" t="str">
            <v>DE0682</v>
          </cell>
          <cell r="B597" t="str">
            <v>Bürgschaftsbank Sachsen-Anhalt GmbH, Magdeburg</v>
          </cell>
        </row>
        <row r="598">
          <cell r="A598" t="str">
            <v>DE0683</v>
          </cell>
          <cell r="B598" t="str">
            <v>Bürgschaftsbank Thüringen GmbH, Erfurt</v>
          </cell>
        </row>
        <row r="599">
          <cell r="A599" t="str">
            <v>DE0684</v>
          </cell>
          <cell r="B599" t="str">
            <v>Bürgschaftsgemeinschaft Hamburg GmbH, Hamburg</v>
          </cell>
        </row>
        <row r="600">
          <cell r="A600" t="str">
            <v>DE0685</v>
          </cell>
          <cell r="B600" t="str">
            <v>Allianz PV WS Fonds</v>
          </cell>
        </row>
        <row r="601">
          <cell r="A601" t="str">
            <v>DE0686</v>
          </cell>
          <cell r="B601" t="str">
            <v>Hirsch Grundvermögen Objekt Aachen KG, Düsseldorf</v>
          </cell>
        </row>
        <row r="602">
          <cell r="A602" t="str">
            <v>DE0687</v>
          </cell>
          <cell r="B602" t="str">
            <v>Kreditgarantiegemeinschaft des Hotel- und Gaststättengewerbes in Bayern GmbH, München</v>
          </cell>
        </row>
        <row r="603">
          <cell r="A603" t="str">
            <v>DE0688</v>
          </cell>
          <cell r="B603" t="str">
            <v>Mittelständische Beteiligungsgesellschaft Mecklenburg-Vorpommern mbH, Schwerin</v>
          </cell>
        </row>
        <row r="604">
          <cell r="A604" t="str">
            <v>DE0689</v>
          </cell>
          <cell r="B604" t="str">
            <v>Mittelständische Beteiligungsgesellschaft Sachsen-Anhalt mbH, Magdeburg</v>
          </cell>
        </row>
        <row r="605">
          <cell r="A605" t="str">
            <v>DE0690</v>
          </cell>
          <cell r="B605" t="str">
            <v>Mittelständische Beteiligungsgesellschaft Berlin-Brandenburg mbH, Potsdam</v>
          </cell>
        </row>
        <row r="606">
          <cell r="A606" t="str">
            <v>DE0691</v>
          </cell>
          <cell r="B606" t="str">
            <v>Mittelständische Beteiligungsgesellschaft Niedersachsen (MBG) mbH, Hannover</v>
          </cell>
        </row>
        <row r="607">
          <cell r="A607" t="str">
            <v>DE0692</v>
          </cell>
          <cell r="B607" t="str">
            <v>Niedersächsische Bürgschaftsbank (NBB) GmbH, Hannover</v>
          </cell>
        </row>
        <row r="608">
          <cell r="A608" t="str">
            <v>DE0694</v>
          </cell>
          <cell r="B608" t="str">
            <v>Touristik Finanz AG, Zürich</v>
          </cell>
        </row>
        <row r="609">
          <cell r="A609" t="str">
            <v>DE0695</v>
          </cell>
          <cell r="B609" t="str">
            <v>WFG Deutsche Gesellschaft für Wagniskapital mbH &amp; Co. KG von 1984 i. L., Frankfurt am Main</v>
          </cell>
        </row>
        <row r="610">
          <cell r="A610" t="str">
            <v>DE0696</v>
          </cell>
          <cell r="B610" t="str">
            <v>Erste Sicherheitentreuhand Gesellschaft mbH "Ruhrkohle" i.L., Düsseldorf</v>
          </cell>
        </row>
        <row r="611">
          <cell r="A611" t="str">
            <v>DE0697</v>
          </cell>
          <cell r="B611" t="str">
            <v>Bürgschaftsbank Sachsen GmbH, Dresden</v>
          </cell>
        </row>
        <row r="612">
          <cell r="A612" t="str">
            <v>DE0698</v>
          </cell>
          <cell r="B612" t="str">
            <v>Herforder Straße Grundbesitz-Verwaltungs-GmbH, Bielefeld</v>
          </cell>
        </row>
        <row r="613">
          <cell r="A613" t="str">
            <v>DE0699</v>
          </cell>
          <cell r="B613" t="str">
            <v>Heidelberger Druckmaschinen AG, Heidelberg</v>
          </cell>
        </row>
        <row r="614">
          <cell r="A614" t="str">
            <v>DE0702</v>
          </cell>
          <cell r="B614" t="str">
            <v>MAN AG,  München</v>
          </cell>
        </row>
        <row r="615">
          <cell r="A615" t="str">
            <v>DE0704</v>
          </cell>
          <cell r="B615" t="str">
            <v>Neuma Vermögensverwaltungsgesellschaft mbH, Hamburg</v>
          </cell>
        </row>
        <row r="616">
          <cell r="A616" t="str">
            <v>DE0705</v>
          </cell>
          <cell r="B616" t="str">
            <v>ThyssenKrupp AG, Essen</v>
          </cell>
        </row>
        <row r="617">
          <cell r="A617" t="str">
            <v>DE0707</v>
          </cell>
          <cell r="B617" t="str">
            <v>OMAG Ostfriesische Maschinenbau AG, Emden</v>
          </cell>
        </row>
        <row r="618">
          <cell r="A618" t="str">
            <v>DE0708</v>
          </cell>
          <cell r="B618" t="str">
            <v>F. Bruckmann München Verlag &amp; Druck GmbH &amp; Co Produkt KG, München</v>
          </cell>
        </row>
        <row r="619">
          <cell r="A619" t="str">
            <v>DE0709</v>
          </cell>
          <cell r="B619" t="str">
            <v>Bürgschaftsbank des Bremischen Handwerks GmbH, Bremen</v>
          </cell>
        </row>
        <row r="620">
          <cell r="A620" t="str">
            <v>DE0711</v>
          </cell>
          <cell r="B620" t="str">
            <v>Bergwitzer Braunkohle AG, Bergwitz</v>
          </cell>
        </row>
        <row r="621">
          <cell r="A621" t="str">
            <v>DE0712</v>
          </cell>
          <cell r="B621" t="str">
            <v>BWF Beteiligungsgesellschaft Wirtschaftsförderung mbH, Hamburg</v>
          </cell>
        </row>
        <row r="622">
          <cell r="A622" t="str">
            <v>DE0713</v>
          </cell>
          <cell r="B622" t="str">
            <v>Düsseldorfer Börsenhaus GmbH, Düsseldorf</v>
          </cell>
        </row>
        <row r="623">
          <cell r="A623" t="str">
            <v>DE0715</v>
          </cell>
          <cell r="B623" t="str">
            <v>Frankonia Jagd Hofmann &amp; Co KG, Rottendorf bei Würzburg</v>
          </cell>
        </row>
        <row r="624">
          <cell r="A624" t="str">
            <v>DE0716</v>
          </cell>
          <cell r="B624" t="str">
            <v>Hugo Schneider AG, Leipzig</v>
          </cell>
        </row>
        <row r="625">
          <cell r="A625" t="str">
            <v>DE0717</v>
          </cell>
          <cell r="B625" t="str">
            <v>Industriedruck Krefeld Kurt Janßen GmbH &amp; Co KG i.K., Krefeld</v>
          </cell>
        </row>
        <row r="626">
          <cell r="A626" t="str">
            <v>DE0718</v>
          </cell>
          <cell r="B626" t="str">
            <v>Industrielle Steuerungstechnik Goetze &amp; Scheffler GmbH, Wuppertal</v>
          </cell>
        </row>
        <row r="627">
          <cell r="A627" t="str">
            <v>DE0719</v>
          </cell>
          <cell r="B627" t="str">
            <v>LARGUS Grundstücks-Verwaltungsgesellschaft mbH</v>
          </cell>
        </row>
        <row r="628">
          <cell r="A628" t="str">
            <v>DE0721</v>
          </cell>
          <cell r="B628" t="str">
            <v>Lufthansa Leasing GmbH &amp; Co. November KG i.L., Grünwald</v>
          </cell>
        </row>
        <row r="629">
          <cell r="A629" t="str">
            <v>DE0722</v>
          </cell>
          <cell r="B629" t="str">
            <v>Lufthansa Leasing GmbH &amp; Co. Romeo KG i.L., Grünwald</v>
          </cell>
        </row>
        <row r="630">
          <cell r="A630" t="str">
            <v>DE0723</v>
          </cell>
          <cell r="B630" t="str">
            <v>Lufthansa Leasing GmbH &amp; Co. Sierra KG i.L., Grünwald</v>
          </cell>
        </row>
        <row r="631">
          <cell r="A631" t="str">
            <v>DE0724</v>
          </cell>
          <cell r="B631" t="str">
            <v>Lufthansa Leasing GmbH &amp; Co. Tango KG i.L.</v>
          </cell>
        </row>
        <row r="632">
          <cell r="A632" t="str">
            <v>DE0727</v>
          </cell>
          <cell r="B632" t="str">
            <v>Saarländische Kapitalbeteiligungsgesellschaft mbH, Saarbrücken</v>
          </cell>
        </row>
        <row r="633">
          <cell r="A633" t="str">
            <v>DE0728</v>
          </cell>
          <cell r="B633" t="str">
            <v>Schlacht- und Viehhof-Betriebsgenossenschaft e.G., Hof</v>
          </cell>
        </row>
        <row r="634">
          <cell r="A634" t="str">
            <v>DE0729</v>
          </cell>
          <cell r="B634" t="str">
            <v>Seidel &amp; Naumann AG i.L., Düsseldorf</v>
          </cell>
        </row>
        <row r="635">
          <cell r="A635" t="str">
            <v>DE0730</v>
          </cell>
          <cell r="B635" t="str">
            <v>Ernst Vigener GmbH &amp; Co. KG, Attendorn</v>
          </cell>
        </row>
        <row r="636">
          <cell r="A636" t="str">
            <v>DE0731</v>
          </cell>
          <cell r="B636" t="str">
            <v>Günter Weyhausen Verwaltungs- und Beteiligungs GmbH, Delmenhorst</v>
          </cell>
        </row>
        <row r="637">
          <cell r="A637" t="str">
            <v>DE0732</v>
          </cell>
          <cell r="B637" t="str">
            <v>Stawert Mühlenbau GmbH &amp; Co. KG, Hamburg</v>
          </cell>
        </row>
        <row r="638">
          <cell r="A638" t="str">
            <v>DE0733</v>
          </cell>
          <cell r="B638" t="str">
            <v>Götz GmbH &amp; Co., Fellbach</v>
          </cell>
        </row>
        <row r="639">
          <cell r="A639" t="str">
            <v>DE0734</v>
          </cell>
          <cell r="B639" t="str">
            <v>Puren - Schaumstoff GmbH, Überlingen</v>
          </cell>
        </row>
        <row r="640">
          <cell r="A640" t="str">
            <v>DE0735</v>
          </cell>
          <cell r="B640" t="str">
            <v>Allianz VKRD-Fonds</v>
          </cell>
        </row>
        <row r="641">
          <cell r="A641" t="str">
            <v>DE0736</v>
          </cell>
          <cell r="B641" t="str">
            <v>AZ Aare Holding GmbH, Halle</v>
          </cell>
        </row>
        <row r="642">
          <cell r="A642" t="str">
            <v>DE0737</v>
          </cell>
          <cell r="B642" t="str">
            <v>Pakistan International Airlines Aircraft GiE (PIAAC), Paris</v>
          </cell>
        </row>
        <row r="643">
          <cell r="A643" t="str">
            <v>DE0738</v>
          </cell>
          <cell r="B643" t="str">
            <v>Zweite Beteiligungs-KG d. TVM Techno Venture Management GmbH &amp; Co. KG, Grünwald</v>
          </cell>
        </row>
        <row r="644">
          <cell r="A644" t="str">
            <v>DE0739</v>
          </cell>
          <cell r="B644" t="str">
            <v>Stawert Beteiligungs GmbH, Hamburg</v>
          </cell>
        </row>
        <row r="645">
          <cell r="A645" t="str">
            <v>DE0740</v>
          </cell>
          <cell r="B645" t="str">
            <v>Blohm + Voss international GmbH, Hamburg</v>
          </cell>
        </row>
        <row r="646">
          <cell r="A646" t="str">
            <v>DE0741</v>
          </cell>
          <cell r="B646" t="str">
            <v>BNL-Beteiligungsgesellschaft Neue Länder GmbH &amp; Co KG, Berlin</v>
          </cell>
        </row>
        <row r="647">
          <cell r="A647" t="str">
            <v>DE0743</v>
          </cell>
          <cell r="B647" t="str">
            <v>Bowa Beteiligungsgesellschaft mbH &amp; Co KG, Bielefeld</v>
          </cell>
        </row>
        <row r="648">
          <cell r="A648" t="str">
            <v>DE0744</v>
          </cell>
          <cell r="B648" t="str">
            <v>CANDOR Vermietungsgesellschaft</v>
          </cell>
        </row>
        <row r="649">
          <cell r="A649" t="str">
            <v>DE0745</v>
          </cell>
          <cell r="B649" t="str">
            <v>Baugemeinschaft Halberstadt Fischmarkt/Hoher Weg (GbR) I, Berlin</v>
          </cell>
        </row>
        <row r="650">
          <cell r="A650" t="str">
            <v>DE0746</v>
          </cell>
          <cell r="B650" t="str">
            <v>Baugemeinschaft Halberstadt Fischmarkt/Hoher Weg (GbR) II, Berlin</v>
          </cell>
        </row>
        <row r="651">
          <cell r="A651" t="str">
            <v>DE0747</v>
          </cell>
          <cell r="B651" t="str">
            <v>Baugemeinschaft Halberstadt Fischmarkt/Hoher Weg (GbR) III, Berlin</v>
          </cell>
        </row>
        <row r="652">
          <cell r="A652" t="str">
            <v>DE0748</v>
          </cell>
          <cell r="B652" t="str">
            <v>Baugemeinschaft Halberstadt Fischmarkt/Hoher Weg (GbR) VI, Berlin</v>
          </cell>
        </row>
        <row r="653">
          <cell r="A653" t="str">
            <v>DE0749</v>
          </cell>
          <cell r="B653" t="str">
            <v>Bowa Geschäftsführungsgesellschaft mbH, Bielefeld</v>
          </cell>
        </row>
        <row r="654">
          <cell r="A654" t="str">
            <v>DE0750</v>
          </cell>
          <cell r="B654" t="str">
            <v>EGURA Emissions-Gesellschaft zur Umwandlung von RWE-Aktien mbH i.L., Frankfurt am Main</v>
          </cell>
        </row>
        <row r="655">
          <cell r="A655" t="str">
            <v>DE0751</v>
          </cell>
          <cell r="B655" t="str">
            <v>AG Reederei Norden-Frisia, Norden</v>
          </cell>
        </row>
        <row r="656">
          <cell r="A656" t="str">
            <v>DE0752</v>
          </cell>
          <cell r="B656" t="str">
            <v>HCPE-B Grundstücksverwaltungsgesellschaft mbH &amp; Co. KG, München</v>
          </cell>
        </row>
        <row r="657">
          <cell r="A657" t="str">
            <v>DE0753</v>
          </cell>
          <cell r="B657" t="str">
            <v>Roman Mayr-Haus Immobilien-Verwaltungsgesellschaft mbH, München</v>
          </cell>
        </row>
        <row r="658">
          <cell r="A658" t="str">
            <v>DE0754</v>
          </cell>
          <cell r="B658" t="str">
            <v>Baugemeinschaft Halberstadt Fischmarkt/Hoher Weg (GbR) V, Berlin</v>
          </cell>
        </row>
        <row r="659">
          <cell r="A659" t="str">
            <v>DE0755</v>
          </cell>
          <cell r="B659" t="str">
            <v>Lufthansa Leasing GmbH &amp; Co. ViKtor KG i.L.</v>
          </cell>
        </row>
        <row r="660">
          <cell r="A660" t="str">
            <v>DE0756</v>
          </cell>
          <cell r="B660" t="str">
            <v>Hetal-Werke Franz Hettich GmbH &amp; Co., Alpirsbach/Dunningen</v>
          </cell>
        </row>
        <row r="661">
          <cell r="A661" t="str">
            <v>DE0758</v>
          </cell>
          <cell r="B661" t="str">
            <v>TVM Medical Ventures GmbH &amp; Co. KG, München</v>
          </cell>
        </row>
        <row r="662">
          <cell r="A662" t="str">
            <v>DE0760</v>
          </cell>
          <cell r="B662" t="str">
            <v>Lufthansa Leasing GmbH &amp; Co. Echo-Mike KG, Grünwald</v>
          </cell>
        </row>
        <row r="663">
          <cell r="A663" t="str">
            <v>DE0761</v>
          </cell>
          <cell r="B663" t="str">
            <v>Lufthansa Leasing GmbH &amp; Co. Echo-November KG, Grünwald</v>
          </cell>
        </row>
        <row r="664">
          <cell r="A664" t="str">
            <v>DE0762</v>
          </cell>
          <cell r="B664" t="str">
            <v>MERLAN Mobilien-Verwaltungsgesellschaft mbH &amp; Co. Projekt Nr. 16 KG, Grünwald</v>
          </cell>
        </row>
        <row r="665">
          <cell r="A665" t="str">
            <v>DE0763</v>
          </cell>
          <cell r="B665" t="str">
            <v>Lufthansa Leasing GmbH &amp; Co. Echo-Oscar KG, Grünwald</v>
          </cell>
        </row>
        <row r="666">
          <cell r="A666" t="str">
            <v>DE0764</v>
          </cell>
          <cell r="B666" t="str">
            <v>Lufthansa Leasing GmbH &amp; Co. Echo-Papa KG, Grünwald</v>
          </cell>
        </row>
        <row r="667">
          <cell r="A667" t="str">
            <v>DE0765</v>
          </cell>
          <cell r="B667" t="str">
            <v>GWE Gesellschaft für Wohnungen und Eigentum mbH</v>
          </cell>
        </row>
        <row r="668">
          <cell r="A668" t="str">
            <v>DE0768</v>
          </cell>
          <cell r="B668" t="str">
            <v>efiport (Educational Financial Portal) AG, Frankfurt am Main</v>
          </cell>
        </row>
        <row r="669">
          <cell r="A669" t="str">
            <v>DE0769</v>
          </cell>
          <cell r="B669" t="str">
            <v>Kühlhaus Verwaltungsgesellschaft mbH, Grünwald</v>
          </cell>
        </row>
        <row r="670">
          <cell r="A670" t="str">
            <v>DE0772</v>
          </cell>
          <cell r="B670" t="str">
            <v>public GATE AG, München</v>
          </cell>
        </row>
        <row r="671">
          <cell r="A671" t="str">
            <v>DE0773</v>
          </cell>
          <cell r="B671" t="str">
            <v>Dresdner Kleinwort Capital Italia Beteiligungsverwaltung GmbH</v>
          </cell>
        </row>
        <row r="672">
          <cell r="A672" t="str">
            <v>DE0774</v>
          </cell>
          <cell r="B672" t="str">
            <v>Erste FraMü Beteiligungs GmbH, Frankfurt am Main</v>
          </cell>
        </row>
        <row r="673">
          <cell r="A673" t="str">
            <v>DE0775</v>
          </cell>
          <cell r="B673" t="str">
            <v>MEDUSA Beteiligungsverwaltungs-Gesellschaft Nr. 75 mbH, Frankfurt am Main</v>
          </cell>
        </row>
        <row r="674">
          <cell r="A674" t="str">
            <v>DE0777</v>
          </cell>
          <cell r="B674" t="str">
            <v>Dresdner Securitized Products GmbH, Frankfurt am Main</v>
          </cell>
        </row>
        <row r="675">
          <cell r="A675" t="str">
            <v>DE0779</v>
          </cell>
          <cell r="B675" t="str">
            <v>MFP Munich Film Partners New Century GmbH &amp; Co. HAM Productions KG, Grünwald</v>
          </cell>
        </row>
        <row r="676">
          <cell r="A676" t="str">
            <v>DE0780</v>
          </cell>
          <cell r="B676" t="str">
            <v>New Legend Media AG, München</v>
          </cell>
        </row>
        <row r="677">
          <cell r="A677" t="str">
            <v>DE0781</v>
          </cell>
          <cell r="B677" t="str">
            <v>Littlehouse Entertainment AG, München</v>
          </cell>
        </row>
        <row r="678">
          <cell r="A678" t="str">
            <v>DE0782</v>
          </cell>
          <cell r="B678" t="str">
            <v>Ben Bavarian Equity Network GmbH, München</v>
          </cell>
        </row>
        <row r="679">
          <cell r="A679" t="str">
            <v>DE0783</v>
          </cell>
          <cell r="B679" t="str">
            <v>Allianz HAI 2 Fonds</v>
          </cell>
        </row>
        <row r="680">
          <cell r="A680" t="str">
            <v>DE0784</v>
          </cell>
          <cell r="B680" t="str">
            <v>Bartec GmbH, Bad Mergentheim</v>
          </cell>
        </row>
        <row r="681">
          <cell r="A681" t="str">
            <v>DE0785</v>
          </cell>
          <cell r="B681" t="str">
            <v>Buck Heissmann International Services GmbH</v>
          </cell>
        </row>
        <row r="682">
          <cell r="A682" t="str">
            <v>DE0789</v>
          </cell>
          <cell r="B682" t="str">
            <v>AZ-Arges Vermögensverwalgungsgesellschaft mbH, München</v>
          </cell>
        </row>
        <row r="683">
          <cell r="A683" t="str">
            <v>DE0792</v>
          </cell>
          <cell r="B683" t="str">
            <v>AZV-Arion Vermögensverwaltungsgesellschaft mbH, München</v>
          </cell>
        </row>
        <row r="684">
          <cell r="A684" t="str">
            <v>DE0793</v>
          </cell>
          <cell r="B684" t="str">
            <v>AZG-Arges Vermögensverwaltungsgesellschaft mbH, München</v>
          </cell>
        </row>
        <row r="685">
          <cell r="A685" t="str">
            <v>DE0795</v>
          </cell>
          <cell r="B685" t="str">
            <v>AZB-Arges Vermögensverwaltungsgesellschaft mbH, München</v>
          </cell>
        </row>
        <row r="686">
          <cell r="A686" t="str">
            <v>DE0796</v>
          </cell>
          <cell r="B686" t="str">
            <v>AZB-Arion Vermögensverwaltungsgesellschaft mbH, München</v>
          </cell>
        </row>
        <row r="687">
          <cell r="A687" t="str">
            <v>DE0797</v>
          </cell>
          <cell r="B687" t="str">
            <v>AZF-Arges1 Vermögensverwaltungsgesellschaft, München</v>
          </cell>
        </row>
        <row r="688">
          <cell r="A688" t="str">
            <v>DE0798</v>
          </cell>
          <cell r="B688" t="str">
            <v>AZF-Arges2 Vermögensverwaltungsgesellschaft mbH, München</v>
          </cell>
        </row>
        <row r="689">
          <cell r="A689" t="str">
            <v>DE0799</v>
          </cell>
          <cell r="B689" t="str">
            <v>AZ-LIN Vermögensverwaltungsgesellschaft mbH, München</v>
          </cell>
        </row>
        <row r="690">
          <cell r="A690" t="str">
            <v>DE0800</v>
          </cell>
          <cell r="B690" t="str">
            <v>AZF-Arion Vermögensverwaltungsgesellschaft mbH, München</v>
          </cell>
        </row>
        <row r="691">
          <cell r="A691" t="str">
            <v>DE0801</v>
          </cell>
          <cell r="B691" t="str">
            <v>AZ-SDC Vermögensverwaltungsgesellschaft mbH, München</v>
          </cell>
        </row>
        <row r="692">
          <cell r="A692" t="str">
            <v>DE0802</v>
          </cell>
          <cell r="B692" t="str">
            <v>AZ-SER Vermögensverwaltungsgesellschaft mbH, München</v>
          </cell>
        </row>
        <row r="693">
          <cell r="A693" t="str">
            <v>DE0803</v>
          </cell>
          <cell r="B693" t="str">
            <v>AZL-Regina Vermögensverwaltungsgesellschaft mbH, München</v>
          </cell>
        </row>
        <row r="694">
          <cell r="A694" t="str">
            <v>DE0804</v>
          </cell>
          <cell r="B694" t="str">
            <v>AZL-Alico Vermögensverwaltungsgesellschaft mbH, München</v>
          </cell>
        </row>
        <row r="695">
          <cell r="A695" t="str">
            <v>DE0805</v>
          </cell>
          <cell r="B695" t="str">
            <v>AZL-SER Vermögensverwaltungsgesellschaft mbH, München</v>
          </cell>
        </row>
        <row r="696">
          <cell r="A696" t="str">
            <v>DE0806</v>
          </cell>
          <cell r="B696" t="str">
            <v>AZS-Arges Vermögensverwaltungsgesellschaft mbH, München</v>
          </cell>
        </row>
        <row r="697">
          <cell r="A697" t="str">
            <v>DE0807</v>
          </cell>
          <cell r="B697" t="str">
            <v>Allianz AADB Fonds</v>
          </cell>
        </row>
        <row r="698">
          <cell r="A698" t="str">
            <v>DE0808</v>
          </cell>
          <cell r="B698" t="str">
            <v>Allianz BADB Fonds</v>
          </cell>
        </row>
        <row r="699">
          <cell r="A699" t="str">
            <v>DE0809</v>
          </cell>
          <cell r="B699" t="str">
            <v>Allianz FADB Fonds</v>
          </cell>
        </row>
        <row r="700">
          <cell r="A700" t="str">
            <v>DE0810</v>
          </cell>
          <cell r="B700" t="str">
            <v>EXTREMUS Versicherungs-AG, Köln</v>
          </cell>
        </row>
        <row r="701">
          <cell r="A701" t="str">
            <v>DE0811</v>
          </cell>
          <cell r="B701" t="str">
            <v>AZL-DRB Vermögensverwaltungsgesellschaft mbH, München</v>
          </cell>
        </row>
        <row r="702">
          <cell r="A702" t="str">
            <v>DE0812</v>
          </cell>
          <cell r="B702" t="str">
            <v>AZ-Argos 2 Vermögensverwaltungsgesellschaft mbH, München</v>
          </cell>
        </row>
        <row r="703">
          <cell r="A703" t="str">
            <v>DE0813</v>
          </cell>
          <cell r="B703" t="str">
            <v>AZ-Argos 3 Vermögensverwaltungsgesellschaft mbH, München</v>
          </cell>
        </row>
        <row r="704">
          <cell r="A704" t="str">
            <v>DE0814</v>
          </cell>
          <cell r="B704" t="str">
            <v>AZ-Argos 4 Vermögensverwaltungsgesellschaft mbH, München</v>
          </cell>
        </row>
        <row r="705">
          <cell r="A705" t="str">
            <v>DE0815</v>
          </cell>
          <cell r="B705" t="str">
            <v>AZ-Argos 5 Vermögensverwaltungsgesellschaft mbH, München</v>
          </cell>
        </row>
        <row r="706">
          <cell r="A706" t="str">
            <v>DE0816</v>
          </cell>
          <cell r="B706" t="str">
            <v>AZ-Argos 6 Vermögensverwaltungsgesellschaft mbH, München</v>
          </cell>
        </row>
        <row r="707">
          <cell r="A707" t="str">
            <v>DE0817</v>
          </cell>
          <cell r="B707" t="str">
            <v>AZL-Nona Vermögensverwaltungsgesellschaft mbH, München</v>
          </cell>
        </row>
        <row r="708">
          <cell r="A708" t="str">
            <v>DE0818</v>
          </cell>
          <cell r="B708" t="str">
            <v>AZV-Nona Vermögensverwaltungsgesellschaft mbH, München</v>
          </cell>
        </row>
        <row r="709">
          <cell r="A709" t="str">
            <v>DE0819</v>
          </cell>
          <cell r="B709" t="str">
            <v>AZ-Almüco Vermögensverwaltungsgesellschaft mbH, München</v>
          </cell>
        </row>
        <row r="710">
          <cell r="A710" t="str">
            <v>DE0820</v>
          </cell>
          <cell r="B710" t="str">
            <v>AZL-Almüco Vermögensverwaltungsgesellschaft mbH, München</v>
          </cell>
        </row>
        <row r="711">
          <cell r="A711" t="str">
            <v>DE0822</v>
          </cell>
          <cell r="B711" t="str">
            <v>AZ-LAD Vermögensverwaltungsgesellschaft mbH, München</v>
          </cell>
        </row>
        <row r="712">
          <cell r="A712" t="str">
            <v>DE0824</v>
          </cell>
          <cell r="B712" t="str">
            <v>All Net GmbH, Stuttgart</v>
          </cell>
        </row>
        <row r="713">
          <cell r="A713" t="str">
            <v>DE0825</v>
          </cell>
          <cell r="B713" t="str">
            <v>AZ-Argos 10 Vermögensverwaltungsgesellschaft mbH, München</v>
          </cell>
        </row>
        <row r="714">
          <cell r="A714" t="str">
            <v>DE0826</v>
          </cell>
          <cell r="B714" t="str">
            <v>AZ-Vers PEF GmbH, München</v>
          </cell>
        </row>
        <row r="715">
          <cell r="A715" t="str">
            <v>DE0827</v>
          </cell>
          <cell r="B715" t="str">
            <v>FV PEF GmbH, München</v>
          </cell>
        </row>
        <row r="716">
          <cell r="A716" t="str">
            <v>DE0828</v>
          </cell>
          <cell r="B716" t="str">
            <v>Eurohypo AG, Frankfurt am Main</v>
          </cell>
        </row>
        <row r="717">
          <cell r="A717" t="str">
            <v>DE0829</v>
          </cell>
          <cell r="B717" t="str">
            <v>Failure &amp; Risk Consulting GmbH, Ismaning</v>
          </cell>
        </row>
        <row r="718">
          <cell r="A718" t="str">
            <v>DE0830</v>
          </cell>
          <cell r="B718" t="str">
            <v>BVB PEF GmbH, München</v>
          </cell>
        </row>
        <row r="719">
          <cell r="A719" t="str">
            <v>DE0831</v>
          </cell>
          <cell r="B719" t="str">
            <v>AZ-Argos 14 Vermögensverwaltungsgesellschaft mbH, München</v>
          </cell>
        </row>
        <row r="720">
          <cell r="A720" t="str">
            <v>DE0832</v>
          </cell>
          <cell r="B720" t="str">
            <v>AZ-Argos 15 Vermögensverwaltungsgesellschaft mbH, München</v>
          </cell>
        </row>
        <row r="721">
          <cell r="A721" t="str">
            <v>DE0833</v>
          </cell>
          <cell r="B721" t="str">
            <v>AZ-Argos 16 Vermögensverwaltungsgesellschaft mbH, München</v>
          </cell>
        </row>
        <row r="722">
          <cell r="A722" t="str">
            <v>DE0834</v>
          </cell>
          <cell r="B722" t="str">
            <v>AZ-Argos 17 Vermögensverwaltungsgesellschaft mbH, München</v>
          </cell>
        </row>
        <row r="723">
          <cell r="A723" t="str">
            <v>DE0835</v>
          </cell>
          <cell r="B723" t="str">
            <v>AZ-Argos 18 Vermögensverwaltungsgesellschaft mbH, München</v>
          </cell>
        </row>
        <row r="724">
          <cell r="A724" t="str">
            <v>DE0836</v>
          </cell>
          <cell r="B724" t="str">
            <v>AZ-Argos 19 Vermögensverwaltungsgesellschaft mbH, München</v>
          </cell>
        </row>
        <row r="725">
          <cell r="A725" t="str">
            <v>DE0838</v>
          </cell>
          <cell r="B725" t="str">
            <v>AZ-Argos 21 Vermögensverwaltungsgesellschaft mbH, München</v>
          </cell>
        </row>
        <row r="726">
          <cell r="A726" t="str">
            <v>DE0839</v>
          </cell>
          <cell r="B726" t="str">
            <v>AZ-Argos 22 Vermögensverwaltungsgesellschaft mbH, München</v>
          </cell>
        </row>
        <row r="727">
          <cell r="A727" t="str">
            <v>DE0841</v>
          </cell>
          <cell r="B727" t="str">
            <v>Allianz Private Vermögensverwaltungsgesellschaft mbH, München</v>
          </cell>
        </row>
        <row r="728">
          <cell r="A728" t="str">
            <v>DE0844</v>
          </cell>
          <cell r="B728" t="str">
            <v>GENUJO Zweite Beteiligungs GmbH, Frankfurt am Main</v>
          </cell>
        </row>
        <row r="729">
          <cell r="A729" t="str">
            <v>DE0845</v>
          </cell>
          <cell r="B729" t="str">
            <v>GENUJO Dritte Beteiligungs GmbH, Frankfurt am Main</v>
          </cell>
        </row>
        <row r="730">
          <cell r="A730" t="str">
            <v>DE0846</v>
          </cell>
          <cell r="B730" t="str">
            <v>GENUJO Vierte Beteiligungs GmbH, Frankfurt am Main</v>
          </cell>
        </row>
        <row r="731">
          <cell r="A731" t="str">
            <v>DE0847</v>
          </cell>
          <cell r="B731" t="str">
            <v>GENUJO Fünfte Beteiligungs GmbH, Frankfurt am Main</v>
          </cell>
        </row>
        <row r="732">
          <cell r="A732" t="str">
            <v>DE0848</v>
          </cell>
          <cell r="B732" t="str">
            <v>GENUJO Sechste Beteiligungs GmbH, Frankfurt am Main</v>
          </cell>
        </row>
        <row r="733">
          <cell r="A733" t="str">
            <v>DE0849</v>
          </cell>
          <cell r="B733" t="str">
            <v>GENUJO Siebte Beteiligungs GmbH, Frankfurt am Main</v>
          </cell>
        </row>
        <row r="734">
          <cell r="A734" t="str">
            <v>DE0850</v>
          </cell>
          <cell r="B734" t="str">
            <v>GENUJO Achte Beteiligungs GmbH, Frankfurt am Main</v>
          </cell>
        </row>
        <row r="735">
          <cell r="A735" t="str">
            <v>DE0852</v>
          </cell>
          <cell r="B735" t="str">
            <v>CCB Zweite FraMü Beteiligungs GmbH, Frankfurt am Main</v>
          </cell>
        </row>
        <row r="736">
          <cell r="A736" t="str">
            <v>DE0853</v>
          </cell>
          <cell r="B736" t="str">
            <v>First European DELTA Beteiligungs GmbH, Frankfurt am Main</v>
          </cell>
        </row>
        <row r="737">
          <cell r="A737" t="str">
            <v>DE0854</v>
          </cell>
          <cell r="B737" t="str">
            <v>First European GAMMA Beteiligungs GmbH, Frankfurt am Main</v>
          </cell>
        </row>
        <row r="738">
          <cell r="A738" t="str">
            <v>DE0855</v>
          </cell>
          <cell r="B738" t="str">
            <v>C. F. Erste Beteiligungsgesellschaft mbH, Frankfurt</v>
          </cell>
        </row>
        <row r="739">
          <cell r="A739" t="str">
            <v>DE0858</v>
          </cell>
          <cell r="B739" t="str">
            <v>MONTRADA GmbH, Bad Vilbel</v>
          </cell>
        </row>
        <row r="740">
          <cell r="A740" t="str">
            <v>DE0861</v>
          </cell>
          <cell r="B740" t="str">
            <v>Venture-Capital Bet. GmbH</v>
          </cell>
        </row>
        <row r="741">
          <cell r="A741" t="str">
            <v>DE0862</v>
          </cell>
          <cell r="B741" t="str">
            <v>Deutsche Genossenschafts- und Hypothekenbank AG, Hamburg</v>
          </cell>
        </row>
        <row r="742">
          <cell r="A742" t="str">
            <v>DE0863</v>
          </cell>
          <cell r="B742" t="str">
            <v>Allianz VKA Fonds</v>
          </cell>
        </row>
        <row r="743">
          <cell r="A743" t="str">
            <v>DE0864</v>
          </cell>
          <cell r="B743" t="str">
            <v>Protektor Lebensversicherungs-AG, München</v>
          </cell>
        </row>
        <row r="744">
          <cell r="A744" t="str">
            <v>DE0865</v>
          </cell>
          <cell r="B744" t="str">
            <v>Schmalbach-Lubeca Finanzanlagen GmbH, Ratingen</v>
          </cell>
        </row>
        <row r="745">
          <cell r="A745" t="str">
            <v>DE0866</v>
          </cell>
          <cell r="B745" t="str">
            <v>Space Park GmbH &amp; Co. KG, Bremen</v>
          </cell>
        </row>
        <row r="746">
          <cell r="A746" t="str">
            <v>DE0869</v>
          </cell>
          <cell r="B746" t="str">
            <v>DIT-FONDS ALSI</v>
          </cell>
        </row>
        <row r="747">
          <cell r="A747" t="str">
            <v>DE0870</v>
          </cell>
          <cell r="B747" t="str">
            <v>EP Euro-Projektentwicklungs GmbH &amp; Co. Objekt 1KG, Frankfurt am Main</v>
          </cell>
        </row>
        <row r="748">
          <cell r="A748" t="str">
            <v>DE0872</v>
          </cell>
          <cell r="B748" t="str">
            <v>Humboldt Grundstückverwaltung GmbH &amp; Co. KG, Grünwald</v>
          </cell>
        </row>
        <row r="749">
          <cell r="A749" t="str">
            <v>DE0873</v>
          </cell>
          <cell r="B749" t="str">
            <v>Reuschel &amp; Co. GmbH &amp; Co. Immobilienfonds "Hansaallee, Düsseldorf" KG</v>
          </cell>
        </row>
        <row r="750">
          <cell r="A750" t="str">
            <v>DE0874</v>
          </cell>
          <cell r="B750" t="str">
            <v>Reuschel &amp; Co. GmbH &amp; Co. Immobilienfonds "Groß-Glienicke" KG</v>
          </cell>
        </row>
        <row r="751">
          <cell r="A751" t="str">
            <v>DE0875</v>
          </cell>
          <cell r="B751" t="str">
            <v>DIT-FONDS PV-RD</v>
          </cell>
        </row>
        <row r="752">
          <cell r="A752" t="str">
            <v>DE0876</v>
          </cell>
          <cell r="B752" t="str">
            <v>BFC Berliner Film Companie Beteiligungsgesellschaft mbH, Berlin</v>
          </cell>
        </row>
        <row r="753">
          <cell r="A753" t="str">
            <v>DE0877</v>
          </cell>
          <cell r="B753" t="str">
            <v>DIT-FONDS EEE</v>
          </cell>
        </row>
        <row r="754">
          <cell r="A754" t="str">
            <v>DE0878</v>
          </cell>
          <cell r="B754" t="str">
            <v>Rhön-Klinikum AG, Bad Neustadt/Saale</v>
          </cell>
        </row>
        <row r="755">
          <cell r="A755" t="str">
            <v>DE0882</v>
          </cell>
          <cell r="B755" t="str">
            <v>rehacare GmbH, München</v>
          </cell>
        </row>
        <row r="756">
          <cell r="A756" t="str">
            <v>DE0886</v>
          </cell>
          <cell r="B756" t="str">
            <v>Sechste FraMü Beteiligungsgesellschaft mbH, Frankfurt am Main</v>
          </cell>
        </row>
        <row r="757">
          <cell r="A757" t="str">
            <v>DE0887</v>
          </cell>
          <cell r="B757" t="str">
            <v>Siebte FraMü Beteiligungsgesellschaft mbH, Frankfurt am Main</v>
          </cell>
        </row>
        <row r="758">
          <cell r="A758" t="str">
            <v>DE0898</v>
          </cell>
          <cell r="B758" t="str">
            <v>risklab germany GmbH, Frankfurt am Main</v>
          </cell>
        </row>
        <row r="759">
          <cell r="A759" t="str">
            <v>DE0900</v>
          </cell>
          <cell r="B759" t="str">
            <v>Medicator AG, Köln</v>
          </cell>
        </row>
        <row r="760">
          <cell r="A760" t="str">
            <v>DE0901</v>
          </cell>
          <cell r="B760" t="str">
            <v>ConCardis Gesellschaft mit beschränkter Haftung, Frankfurt am Main</v>
          </cell>
        </row>
        <row r="761">
          <cell r="A761" t="str">
            <v>DE0903</v>
          </cell>
          <cell r="B761" t="str">
            <v>Allianz GLU Fonds</v>
          </cell>
        </row>
        <row r="762">
          <cell r="A762" t="str">
            <v>DE0904</v>
          </cell>
          <cell r="B762" t="str">
            <v>BARTEC Consult GmbH, Leipzig</v>
          </cell>
        </row>
        <row r="763">
          <cell r="A763" t="str">
            <v>DE0905</v>
          </cell>
          <cell r="B763" t="str">
            <v>BARTEC Benke GmbH, Reinbeck</v>
          </cell>
        </row>
        <row r="764">
          <cell r="A764" t="str">
            <v>DE0906</v>
          </cell>
          <cell r="B764" t="str">
            <v>BARTEC Sicherheits-Schaltanlagen GmbH, Menden</v>
          </cell>
        </row>
        <row r="765">
          <cell r="A765" t="str">
            <v>DE0907</v>
          </cell>
          <cell r="B765" t="str">
            <v>EMS Elektromechanische Schaltsensoren GmbH, Bösel</v>
          </cell>
        </row>
        <row r="766">
          <cell r="A766" t="str">
            <v>DE0908</v>
          </cell>
          <cell r="B766" t="str">
            <v>Elisäus Grundstücksverwaltungsgesellschaft mbH &amp; Co. Vermietungs KG, Mainz</v>
          </cell>
        </row>
        <row r="767">
          <cell r="A767" t="str">
            <v>DE0910</v>
          </cell>
          <cell r="B767" t="str">
            <v>REISEGARANT, Hamburg</v>
          </cell>
        </row>
        <row r="768">
          <cell r="A768" t="str">
            <v>DE0913</v>
          </cell>
          <cell r="B768" t="str">
            <v>Dreizehnte FraMü Beteiligungs GmbH</v>
          </cell>
        </row>
        <row r="769">
          <cell r="A769" t="str">
            <v>DE0914</v>
          </cell>
          <cell r="B769" t="str">
            <v>Histel Beteiligungs GmbH</v>
          </cell>
        </row>
        <row r="770">
          <cell r="A770" t="str">
            <v>DE0915</v>
          </cell>
          <cell r="B770" t="str">
            <v>Dresdner Zahlungsverkehrsservice GmbH, Frankfurt am Main</v>
          </cell>
        </row>
        <row r="771">
          <cell r="A771" t="str">
            <v>DE0916</v>
          </cell>
          <cell r="B771" t="str">
            <v>Space Park Aufbau GmbH, Bremen</v>
          </cell>
        </row>
        <row r="772">
          <cell r="A772" t="str">
            <v>DE0917</v>
          </cell>
          <cell r="B772" t="str">
            <v>Bavaria-Filmkunst GmbH, München</v>
          </cell>
        </row>
        <row r="773">
          <cell r="A773" t="str">
            <v>DE0918</v>
          </cell>
          <cell r="B773" t="str">
            <v>Menza Grundstücks-Verwaltungsgesellschaft mbH, Stuttgart</v>
          </cell>
        </row>
        <row r="774">
          <cell r="A774" t="str">
            <v>DE0923</v>
          </cell>
          <cell r="B774" t="str">
            <v>dbi DGF Dresdner Grund Fonds</v>
          </cell>
        </row>
        <row r="775">
          <cell r="A775" t="str">
            <v>DE0925</v>
          </cell>
          <cell r="B775" t="str">
            <v>BAF Berlin Animation Film GmbH &amp; Co. Produktions KG, Berlin</v>
          </cell>
        </row>
        <row r="776">
          <cell r="A776" t="str">
            <v>DE0926</v>
          </cell>
          <cell r="B776" t="str">
            <v>BFC Berliner Film Companie Distribution GmbH, Berlin</v>
          </cell>
        </row>
        <row r="777">
          <cell r="A777" t="str">
            <v>DE0927</v>
          </cell>
          <cell r="B777" t="str">
            <v>BFC Berliner Film Companie Produktions GmbH, Berlin</v>
          </cell>
        </row>
        <row r="778">
          <cell r="A778" t="str">
            <v>DE0928</v>
          </cell>
          <cell r="B778" t="str">
            <v>BFC Berliner Film Companie Studio GmbH, Berlin</v>
          </cell>
        </row>
        <row r="779">
          <cell r="A779" t="str">
            <v>DE0929</v>
          </cell>
          <cell r="B779" t="str">
            <v>Space Park Erste Verwaltungs GmbH, Bremen</v>
          </cell>
        </row>
        <row r="780">
          <cell r="A780" t="str">
            <v>DE0930</v>
          </cell>
          <cell r="B780" t="str">
            <v>Grundstücksgesellschaft Schlossplatz 1 mbH &amp; Co. KG, Berlin</v>
          </cell>
        </row>
        <row r="781">
          <cell r="A781" t="str">
            <v>DE0931</v>
          </cell>
          <cell r="B781" t="str">
            <v>dbi DGF Bond, Frankfurt am Main</v>
          </cell>
        </row>
        <row r="782">
          <cell r="A782" t="str">
            <v>DE0933</v>
          </cell>
          <cell r="B782" t="str">
            <v xml:space="preserve">BBB Bürgschaftsbank zu Berlin-Brandenburg GmbH </v>
          </cell>
        </row>
        <row r="783">
          <cell r="A783" t="str">
            <v>DE0934</v>
          </cell>
          <cell r="B783" t="str">
            <v>Cerestar Weizenstärke Gesellschaft mit beschränkter Haftung</v>
          </cell>
        </row>
        <row r="784">
          <cell r="A784" t="str">
            <v>DE0935</v>
          </cell>
          <cell r="B784" t="str">
            <v>Dr. Richtmann &amp; Eder Gesellschaft mit beschränkter Haftung</v>
          </cell>
        </row>
        <row r="785">
          <cell r="A785" t="str">
            <v>DE0936</v>
          </cell>
          <cell r="B785" t="str">
            <v xml:space="preserve">Interessengemeinschaft Frankfurter Kreditinstitute GmbH </v>
          </cell>
        </row>
        <row r="786">
          <cell r="A786" t="str">
            <v>DE0937</v>
          </cell>
          <cell r="B786" t="str">
            <v>Mittelständische Beteiligungsgesellschaft Thüringen mbH, Thüringen</v>
          </cell>
        </row>
        <row r="787">
          <cell r="A787" t="str">
            <v>DE0938</v>
          </cell>
          <cell r="B787" t="str">
            <v>Sicherheiten-Treuhand GbR</v>
          </cell>
        </row>
        <row r="788">
          <cell r="A788" t="str">
            <v>DE0939</v>
          </cell>
          <cell r="B788" t="str">
            <v>TVM Techno Venture Management III GmbH &amp; Co. Beteiligungs-KG</v>
          </cell>
        </row>
        <row r="789">
          <cell r="A789" t="str">
            <v>DE0940</v>
          </cell>
          <cell r="B789" t="str">
            <v>Zweite Beteiligungsgesellschaft der SchmidtBank-Gruppe mbH</v>
          </cell>
        </row>
        <row r="790">
          <cell r="A790" t="str">
            <v>DE0941</v>
          </cell>
          <cell r="B790" t="str">
            <v>DONATOR Dresdner Kleinwort Benson Private Equity GmbH &amp; Co. KG</v>
          </cell>
        </row>
        <row r="791">
          <cell r="A791" t="str">
            <v>DE0942</v>
          </cell>
          <cell r="B791" t="str">
            <v>DIT-Fonds APAV</v>
          </cell>
        </row>
        <row r="792">
          <cell r="A792" t="str">
            <v>DE0943</v>
          </cell>
          <cell r="B792" t="str">
            <v>Allianz Healthcare Beteiligungs GmbH, München</v>
          </cell>
        </row>
        <row r="793">
          <cell r="A793" t="str">
            <v>DE0945</v>
          </cell>
          <cell r="B793" t="str">
            <v>MPM BIO VENTURES II L.P.</v>
          </cell>
        </row>
        <row r="794">
          <cell r="A794" t="str">
            <v>DE0946</v>
          </cell>
          <cell r="B794" t="str">
            <v>TVM III DEM-TEIL</v>
          </cell>
        </row>
        <row r="795">
          <cell r="A795" t="str">
            <v>DE0947</v>
          </cell>
          <cell r="B795" t="str">
            <v>TVM III MEDICAL</v>
          </cell>
        </row>
        <row r="796">
          <cell r="A796" t="str">
            <v>DE0949</v>
          </cell>
          <cell r="B796" t="str">
            <v xml:space="preserve">Deutsche Brenner-Tunnel Projektgesellschaft mbH i.L. </v>
          </cell>
        </row>
        <row r="797">
          <cell r="A797" t="str">
            <v>DE0950</v>
          </cell>
          <cell r="B797" t="str">
            <v>True Sale International GmbH</v>
          </cell>
        </row>
        <row r="798">
          <cell r="A798" t="str">
            <v>DE0952</v>
          </cell>
          <cell r="B798" t="str">
            <v>TVM V LIFE SCIENCE VENTURE</v>
          </cell>
        </row>
        <row r="799">
          <cell r="A799" t="str">
            <v>DE0954</v>
          </cell>
          <cell r="B799" t="str">
            <v>Allianz GRGB Fonds</v>
          </cell>
        </row>
        <row r="800">
          <cell r="A800" t="str">
            <v>DE0955</v>
          </cell>
          <cell r="B800" t="str">
            <v>Allianz GREU Fonds</v>
          </cell>
        </row>
        <row r="801">
          <cell r="A801" t="str">
            <v>DE0960</v>
          </cell>
          <cell r="B801" t="str">
            <v>Mittelständische Beteiligungsgesellschaft Sachsen mbH, Dresden</v>
          </cell>
        </row>
        <row r="802">
          <cell r="A802" t="str">
            <v>DE0961</v>
          </cell>
          <cell r="B802" t="str">
            <v>Einunddreißigste DRESIB Beteiligungs-Gesellschaft mbH, Frankfurt a.M.</v>
          </cell>
        </row>
        <row r="803">
          <cell r="A803" t="str">
            <v>DE0962</v>
          </cell>
          <cell r="B803" t="str">
            <v>Zweiunddreißigste DRESIB Beteiligungs-Gesellschaft mbH, Frankfurt a.M.</v>
          </cell>
        </row>
        <row r="804">
          <cell r="A804" t="str">
            <v>DE0963</v>
          </cell>
          <cell r="B804" t="str">
            <v>Dreiunddreißigste DRESIB Beteiligungs-Gesellschaft mbH, Frankfrut a.M.</v>
          </cell>
        </row>
        <row r="805">
          <cell r="A805" t="str">
            <v>DE0964</v>
          </cell>
          <cell r="B805" t="str">
            <v>INI-Ventures GmbH &amp; Co. Beteiligungs KG, München</v>
          </cell>
        </row>
        <row r="806">
          <cell r="A806" t="str">
            <v>DE0965</v>
          </cell>
          <cell r="B806" t="str">
            <v>Global Times Ventures GmbH &amp; Co. KG, Bonn</v>
          </cell>
        </row>
        <row r="807">
          <cell r="A807" t="str">
            <v>DE0966</v>
          </cell>
          <cell r="B807" t="str">
            <v>Vierzehnte FraMü Beteiligungs GmbH, Frankfurt a.M.</v>
          </cell>
        </row>
        <row r="808">
          <cell r="A808" t="str">
            <v>DE0967</v>
          </cell>
          <cell r="B808" t="str">
            <v>Fünfzehnte FraMü Beteiligungs GmbH, Frankfurt a.M.</v>
          </cell>
        </row>
        <row r="809">
          <cell r="A809" t="str">
            <v>DE0969</v>
          </cell>
          <cell r="B809" t="str">
            <v>Sechzehnte FraMü Beteiligungs GmbH, Frankfurt a.M.</v>
          </cell>
        </row>
        <row r="810">
          <cell r="A810" t="str">
            <v>DE0971</v>
          </cell>
          <cell r="B810" t="str">
            <v>DBI-FONDS ADPF1</v>
          </cell>
        </row>
        <row r="811">
          <cell r="A811" t="str">
            <v>DE0972</v>
          </cell>
          <cell r="B811" t="str">
            <v>DBI-FONDS ADPF2</v>
          </cell>
        </row>
        <row r="812">
          <cell r="A812" t="str">
            <v>DE0981</v>
          </cell>
          <cell r="B812" t="str">
            <v>Einsteinet Holding AG, München</v>
          </cell>
        </row>
        <row r="813">
          <cell r="A813" t="str">
            <v>DE0982</v>
          </cell>
          <cell r="B813" t="str">
            <v>German Equity Partners B. V., Frankfurt a.M.</v>
          </cell>
        </row>
        <row r="814">
          <cell r="A814" t="str">
            <v>DE0983</v>
          </cell>
          <cell r="B814" t="str">
            <v>VenturePark Incubator AG, Berlin</v>
          </cell>
        </row>
        <row r="815">
          <cell r="A815" t="str">
            <v>DE0985</v>
          </cell>
          <cell r="B815" t="str">
            <v>Allianz Capital Partners GmbH, München</v>
          </cell>
        </row>
        <row r="816">
          <cell r="A816" t="str">
            <v>DE0986</v>
          </cell>
          <cell r="B816" t="str">
            <v>Allianz Capital Partners GmbH, München</v>
          </cell>
        </row>
        <row r="817">
          <cell r="A817" t="str">
            <v>DE0987</v>
          </cell>
          <cell r="B817" t="str">
            <v>Allianz Capital Partners GmbH, München</v>
          </cell>
        </row>
        <row r="818">
          <cell r="A818" t="str">
            <v>DE0988</v>
          </cell>
          <cell r="B818" t="str">
            <v>Nona-Vermögensverwaltungsgesellschaft mbH, München</v>
          </cell>
        </row>
        <row r="819">
          <cell r="A819" t="str">
            <v>DE0989</v>
          </cell>
          <cell r="B819" t="str">
            <v>Nona-Vermögensverwaltungsgesellschaft mbH, München</v>
          </cell>
        </row>
        <row r="820">
          <cell r="A820" t="str">
            <v>DE0990</v>
          </cell>
          <cell r="B820" t="str">
            <v>Nona-Vermögensverwaltungsgesellschaft mbH, München</v>
          </cell>
        </row>
        <row r="821">
          <cell r="A821" t="str">
            <v>DE0991</v>
          </cell>
          <cell r="B821" t="str">
            <v>Allianz Private Equity GmbH, München</v>
          </cell>
        </row>
        <row r="822">
          <cell r="A822" t="str">
            <v>DE0992</v>
          </cell>
          <cell r="B822" t="str">
            <v>Allianz Private Equity GmbH, München</v>
          </cell>
        </row>
        <row r="823">
          <cell r="A823" t="str">
            <v>DE0993</v>
          </cell>
          <cell r="B823" t="str">
            <v>Allianz Private Equity GmbH, München</v>
          </cell>
        </row>
        <row r="824">
          <cell r="A824" t="str">
            <v>DE0994</v>
          </cell>
          <cell r="B824" t="str">
            <v>Allianz Dresdner Pensionsfonds AG, Stuttgart</v>
          </cell>
        </row>
        <row r="825">
          <cell r="A825" t="str">
            <v>EG0001</v>
          </cell>
          <cell r="B825" t="str">
            <v>Allianz Egypt Insurance Company S.A.E., Cairo</v>
          </cell>
        </row>
        <row r="826">
          <cell r="A826" t="str">
            <v>EG0002</v>
          </cell>
          <cell r="B826" t="str">
            <v>Allianz Egypt Life Company S.A.E., Cairo</v>
          </cell>
        </row>
        <row r="827">
          <cell r="A827" t="str">
            <v>EG0003</v>
          </cell>
          <cell r="B827" t="str">
            <v>Allianz Egypt Insurance Company S.A.E., Cairo</v>
          </cell>
        </row>
        <row r="828">
          <cell r="A828" t="str">
            <v>EG0004</v>
          </cell>
          <cell r="B828" t="str">
            <v>Allianz Egypt Life Company S.A.E., Cairo</v>
          </cell>
        </row>
        <row r="829">
          <cell r="A829" t="str">
            <v>ES0001</v>
          </cell>
          <cell r="B829" t="str">
            <v>Fenix Directo Compania de Seguros y Reaseguros S.A., Madrid</v>
          </cell>
        </row>
        <row r="830">
          <cell r="A830" t="str">
            <v>ES0005</v>
          </cell>
          <cell r="B830" t="str">
            <v>SOCIEDAD MUNDIAL DE ASISTENCIA (S.M.A.S.A.) S.A., Madrid</v>
          </cell>
        </row>
        <row r="831">
          <cell r="A831" t="str">
            <v>ES0006</v>
          </cell>
          <cell r="B831" t="str">
            <v>Allianz CompanÍa de Seguros y Reaseguros S.A., Barcelona</v>
          </cell>
        </row>
        <row r="832">
          <cell r="A832" t="str">
            <v>ES0007</v>
          </cell>
          <cell r="B832" t="str">
            <v>Allianz CompanÍa de Seguros y Reaseguros S.A., Barcelona</v>
          </cell>
        </row>
        <row r="833">
          <cell r="A833" t="str">
            <v>ES0008</v>
          </cell>
          <cell r="B833" t="str">
            <v>Eurovida S.A. Compañía de Seguros y Reaseguros, Madrid</v>
          </cell>
        </row>
        <row r="834">
          <cell r="A834" t="str">
            <v>ES0009</v>
          </cell>
          <cell r="B834" t="str">
            <v>Elviaseg S.A., Madrid</v>
          </cell>
        </row>
        <row r="835">
          <cell r="A835" t="str">
            <v>ES0011</v>
          </cell>
          <cell r="B835" t="str">
            <v>Amaya Compania de Seguros y Reaseguros SA, Madrid</v>
          </cell>
        </row>
        <row r="836">
          <cell r="A836" t="str">
            <v>ES0012</v>
          </cell>
          <cell r="B836" t="str">
            <v>PEMSE S.A., Madrid</v>
          </cell>
        </row>
        <row r="837">
          <cell r="A837" t="str">
            <v>ES0014</v>
          </cell>
          <cell r="B837" t="str">
            <v>Informatica Y Servicios Financieros S.A. (Insesa), Madrid</v>
          </cell>
        </row>
        <row r="838">
          <cell r="A838" t="str">
            <v>ES0017</v>
          </cell>
          <cell r="B838" t="str">
            <v>Allianz Gestion Sociedad Gestora de Instituciones de Inversion Colectiva S.A., Madrid</v>
          </cell>
        </row>
        <row r="839">
          <cell r="A839" t="str">
            <v>ES0018</v>
          </cell>
          <cell r="B839" t="str">
            <v>Allianz S.A., A.S.  Agencia de Seguros, Barcelona</v>
          </cell>
        </row>
        <row r="840">
          <cell r="A840" t="str">
            <v>ES0019</v>
          </cell>
          <cell r="B840" t="str">
            <v>EUROPENSIONES S.A. - Entidad Gestora de Fondos de Pensiones, Madrid</v>
          </cell>
        </row>
        <row r="841">
          <cell r="A841" t="str">
            <v>ES0037</v>
          </cell>
          <cell r="B841" t="str">
            <v>Banco Popular Espanol S.A., Madrid</v>
          </cell>
        </row>
        <row r="842">
          <cell r="A842" t="str">
            <v>ES0038</v>
          </cell>
          <cell r="B842" t="str">
            <v>Allianz Sociedad de Valores S.A., Madrid</v>
          </cell>
        </row>
        <row r="843">
          <cell r="A843" t="str">
            <v>ES0039</v>
          </cell>
          <cell r="B843" t="str">
            <v>Dieznet Comercio Eloctrónico, SA, Madrid</v>
          </cell>
        </row>
        <row r="844">
          <cell r="A844" t="str">
            <v>ES0040</v>
          </cell>
          <cell r="B844" t="str">
            <v>Santa Feliciana S..l., Madrid</v>
          </cell>
        </row>
        <row r="845">
          <cell r="A845" t="str">
            <v>ES0048</v>
          </cell>
          <cell r="B845" t="str">
            <v>Agroseguro, Madrid</v>
          </cell>
        </row>
        <row r="846">
          <cell r="A846" t="str">
            <v>ES0049</v>
          </cell>
          <cell r="B846" t="str">
            <v>Comismar, Madrid</v>
          </cell>
        </row>
        <row r="847">
          <cell r="A847" t="str">
            <v>ES0050</v>
          </cell>
          <cell r="B847" t="str">
            <v>Inverseguros, Madrid</v>
          </cell>
        </row>
        <row r="848">
          <cell r="A848" t="str">
            <v>ES0052</v>
          </cell>
          <cell r="B848" t="str">
            <v>Tirea, Madrid</v>
          </cell>
        </row>
        <row r="849">
          <cell r="A849" t="str">
            <v>ES0054</v>
          </cell>
          <cell r="B849" t="str">
            <v>Instituto de Reparaciones y Vehiculos Centro Zaragoza SB, Zaragoza</v>
          </cell>
        </row>
        <row r="850">
          <cell r="A850" t="str">
            <v>ES0055</v>
          </cell>
          <cell r="B850" t="str">
            <v>Euler Credito y Caution, Madrid</v>
          </cell>
        </row>
        <row r="851">
          <cell r="A851" t="str">
            <v>ES0056</v>
          </cell>
          <cell r="B851" t="str">
            <v>Buck Heissmann S.L., E</v>
          </cell>
        </row>
        <row r="852">
          <cell r="A852" t="str">
            <v>ES0057</v>
          </cell>
          <cell r="B852" t="str">
            <v>Euler Hermes Servicos SL, Madrid</v>
          </cell>
        </row>
        <row r="853">
          <cell r="A853" t="str">
            <v>ES0062</v>
          </cell>
          <cell r="B853" t="str">
            <v>BARTEC S.A., Spain</v>
          </cell>
        </row>
        <row r="854">
          <cell r="A854" t="str">
            <v>ES0063</v>
          </cell>
          <cell r="B854" t="str">
            <v>José Arteaga, Spain</v>
          </cell>
        </row>
        <row r="855">
          <cell r="A855" t="str">
            <v>ES0065</v>
          </cell>
          <cell r="B855" t="str">
            <v>Allianz Servicios Técnicos, A.I.E., Barcelona</v>
          </cell>
        </row>
        <row r="856">
          <cell r="A856" t="str">
            <v>FI0001</v>
          </cell>
          <cell r="B856" t="str">
            <v>Finnish Credit Insurance Company Ltd., Helsinki</v>
          </cell>
        </row>
        <row r="857">
          <cell r="A857" t="str">
            <v>FI0002</v>
          </cell>
          <cell r="B857" t="str">
            <v>Finnmezzanine OY, Helsinki</v>
          </cell>
        </row>
        <row r="858">
          <cell r="A858" t="str">
            <v>FI0003</v>
          </cell>
          <cell r="B858" t="str">
            <v>Baltic Investment Fund III, Helsinki</v>
          </cell>
        </row>
        <row r="859">
          <cell r="A859" t="str">
            <v>FR0001</v>
          </cell>
          <cell r="B859" t="str">
            <v>Assurances Générales de France IART S.A., Paris</v>
          </cell>
        </row>
        <row r="860">
          <cell r="A860" t="str">
            <v>FR0002</v>
          </cell>
          <cell r="B860" t="str">
            <v>Assurances Générales de France Vie S.A., Paris</v>
          </cell>
        </row>
        <row r="861">
          <cell r="A861" t="str">
            <v>FR0003</v>
          </cell>
          <cell r="B861" t="str">
            <v>Allianz Marine &amp; Aviation France, Paris</v>
          </cell>
        </row>
        <row r="862">
          <cell r="A862" t="str">
            <v>FR0004</v>
          </cell>
          <cell r="B862" t="str">
            <v>AGF Informatique, Paris la Défense</v>
          </cell>
        </row>
        <row r="863">
          <cell r="A863" t="str">
            <v>FR0005</v>
          </cell>
          <cell r="B863" t="str">
            <v>Arcalis, Paris</v>
          </cell>
        </row>
        <row r="864">
          <cell r="A864" t="str">
            <v>FR0006</v>
          </cell>
          <cell r="B864" t="str">
            <v>AGF La Lilloise, Paris</v>
          </cell>
        </row>
        <row r="865">
          <cell r="A865" t="str">
            <v>FR0007</v>
          </cell>
          <cell r="B865" t="str">
            <v>Mathis Assurances, Paris</v>
          </cell>
        </row>
        <row r="866">
          <cell r="A866" t="str">
            <v>FR0008</v>
          </cell>
          <cell r="B866" t="str">
            <v>Coparc, Paris</v>
          </cell>
        </row>
        <row r="867">
          <cell r="A867" t="str">
            <v>FR0010</v>
          </cell>
          <cell r="B867" t="str">
            <v>AGF Financement 2, Paris</v>
          </cell>
        </row>
        <row r="868">
          <cell r="A868" t="str">
            <v>FR0011</v>
          </cell>
          <cell r="B868" t="str">
            <v>SNC AGF Clearing, Paris</v>
          </cell>
        </row>
        <row r="869">
          <cell r="A869" t="str">
            <v>FR0012</v>
          </cell>
          <cell r="B869" t="str">
            <v>SNC AGF Cash, Paris</v>
          </cell>
        </row>
        <row r="870">
          <cell r="A870" t="str">
            <v>FR0015</v>
          </cell>
          <cell r="B870" t="str">
            <v>S.I.B.I., Paris</v>
          </cell>
        </row>
        <row r="871">
          <cell r="A871" t="str">
            <v>FR0016</v>
          </cell>
          <cell r="B871" t="str">
            <v>AGF Asset Management S.A., Paris</v>
          </cell>
        </row>
        <row r="872">
          <cell r="A872" t="str">
            <v>FR0017</v>
          </cell>
          <cell r="B872" t="str">
            <v>W Finance, Paris</v>
          </cell>
        </row>
        <row r="873">
          <cell r="A873" t="str">
            <v>FR0018</v>
          </cell>
          <cell r="B873" t="str">
            <v>AAAM, Paris</v>
          </cell>
        </row>
        <row r="874">
          <cell r="A874" t="str">
            <v>FR0019</v>
          </cell>
          <cell r="B874" t="str">
            <v>Athéna Gestion, Paris</v>
          </cell>
        </row>
        <row r="875">
          <cell r="A875" t="str">
            <v>FR0021</v>
          </cell>
          <cell r="B875" t="str">
            <v>AGF 2X, Paris</v>
          </cell>
        </row>
        <row r="876">
          <cell r="A876" t="str">
            <v>FR0022</v>
          </cell>
          <cell r="B876" t="str">
            <v>Eustache, Paris</v>
          </cell>
        </row>
        <row r="877">
          <cell r="A877" t="str">
            <v>FR0023</v>
          </cell>
          <cell r="B877" t="str">
            <v>Assurances Générales de France, Paris</v>
          </cell>
        </row>
        <row r="878">
          <cell r="A878" t="str">
            <v>FR0024</v>
          </cell>
          <cell r="B878" t="str">
            <v>AGF Holding, Paris</v>
          </cell>
        </row>
        <row r="879">
          <cell r="A879" t="str">
            <v>FR0025</v>
          </cell>
          <cell r="B879" t="str">
            <v>AGF International, Paris</v>
          </cell>
        </row>
        <row r="880">
          <cell r="A880" t="str">
            <v>FR0027</v>
          </cell>
          <cell r="B880" t="str">
            <v>Tour Cristal, Paris</v>
          </cell>
        </row>
        <row r="881">
          <cell r="A881" t="str">
            <v>FR0029</v>
          </cell>
          <cell r="B881" t="str">
            <v>Société Foncière Européenne, Paris</v>
          </cell>
        </row>
        <row r="882">
          <cell r="A882" t="str">
            <v>FR0030</v>
          </cell>
          <cell r="B882" t="str">
            <v>Madeleine SA, Paris</v>
          </cell>
        </row>
        <row r="883">
          <cell r="A883" t="str">
            <v>FR0031</v>
          </cell>
          <cell r="B883" t="str">
            <v>Sonimm, Paris</v>
          </cell>
        </row>
        <row r="884">
          <cell r="A884" t="str">
            <v>FR0032</v>
          </cell>
          <cell r="B884" t="str">
            <v>Vernon, Paris</v>
          </cell>
        </row>
        <row r="885">
          <cell r="A885" t="str">
            <v>FR0033</v>
          </cell>
          <cell r="B885" t="str">
            <v>Kléber Lamartine, Paris</v>
          </cell>
        </row>
        <row r="886">
          <cell r="A886" t="str">
            <v>FR0034</v>
          </cell>
          <cell r="B886" t="str">
            <v>Sarl de l'Etoile, Paris</v>
          </cell>
        </row>
        <row r="887">
          <cell r="A887" t="str">
            <v>FR0036</v>
          </cell>
          <cell r="B887" t="str">
            <v>Etoile Foncière et Immobilière, Paris</v>
          </cell>
        </row>
        <row r="888">
          <cell r="A888" t="str">
            <v>FR0039</v>
          </cell>
          <cell r="B888" t="str">
            <v>Kléber Passy, Paris</v>
          </cell>
        </row>
        <row r="889">
          <cell r="A889" t="str">
            <v>FR0042</v>
          </cell>
          <cell r="B889" t="str">
            <v>Phénix Immobilier, Paris</v>
          </cell>
        </row>
        <row r="890">
          <cell r="A890" t="str">
            <v>FR0045</v>
          </cell>
          <cell r="B890" t="str">
            <v>48 ND Victoire, Paris</v>
          </cell>
        </row>
        <row r="891">
          <cell r="A891" t="str">
            <v>FR0046</v>
          </cell>
          <cell r="B891" t="str">
            <v>AGF Boïeldieu, Paris</v>
          </cell>
        </row>
        <row r="892">
          <cell r="A892" t="str">
            <v>FR0047</v>
          </cell>
          <cell r="B892" t="str">
            <v>AGF Richelieu, Paris</v>
          </cell>
        </row>
        <row r="893">
          <cell r="A893" t="str">
            <v>FR0048</v>
          </cell>
          <cell r="B893" t="str">
            <v>AGF Immobilier, Paris</v>
          </cell>
        </row>
        <row r="894">
          <cell r="A894" t="str">
            <v>FR0051</v>
          </cell>
          <cell r="B894" t="str">
            <v>Assurances Fédérales BV, Amsterdam</v>
          </cell>
        </row>
        <row r="895">
          <cell r="A895" t="str">
            <v>FR0052</v>
          </cell>
          <cell r="B895" t="str">
            <v>SNC Allianz Bercy, Charenton</v>
          </cell>
        </row>
        <row r="896">
          <cell r="A896" t="str">
            <v>FR0053</v>
          </cell>
          <cell r="B896" t="str">
            <v>Calypso S.A., Paris</v>
          </cell>
        </row>
        <row r="897">
          <cell r="A897" t="str">
            <v>FR0055</v>
          </cell>
          <cell r="B897" t="str">
            <v>Mondial Assistance S.A., Paris Cedex</v>
          </cell>
        </row>
        <row r="898">
          <cell r="A898" t="str">
            <v>FR0056</v>
          </cell>
          <cell r="B898" t="str">
            <v>Saint-Barth Assurances S.A.R.L., Gustavia</v>
          </cell>
        </row>
        <row r="899">
          <cell r="A899" t="str">
            <v>FR0077</v>
          </cell>
          <cell r="B899" t="str">
            <v>Euler Hermes SFAC S.A., Paris</v>
          </cell>
        </row>
        <row r="900">
          <cell r="A900" t="str">
            <v>FR0078</v>
          </cell>
          <cell r="B900" t="str">
            <v>Euler Hermes SFAC Crédit, Paris</v>
          </cell>
        </row>
        <row r="901">
          <cell r="A901" t="str">
            <v>FR0079</v>
          </cell>
          <cell r="B901" t="str">
            <v>Euler - SFAC Recouvrement, Paris</v>
          </cell>
        </row>
        <row r="902">
          <cell r="A902" t="str">
            <v>FR0081</v>
          </cell>
          <cell r="B902" t="str">
            <v>Euler Services, Paris</v>
          </cell>
        </row>
        <row r="903">
          <cell r="A903" t="str">
            <v>FR0082</v>
          </cell>
          <cell r="B903" t="str">
            <v>Euler SFAC Asset Management, Paris</v>
          </cell>
        </row>
        <row r="904">
          <cell r="A904" t="str">
            <v>FR0085</v>
          </cell>
          <cell r="B904" t="str">
            <v>Banque AGF S.A., Paris</v>
          </cell>
        </row>
        <row r="905">
          <cell r="A905" t="str">
            <v>FR0087</v>
          </cell>
          <cell r="B905" t="str">
            <v>Euler Hermes S.A., Paris</v>
          </cell>
        </row>
        <row r="906">
          <cell r="A906" t="str">
            <v>FR0088</v>
          </cell>
          <cell r="B906" t="str">
            <v>MONDIAL ASSISTANCE FRANCE "MAF" S.A., Paris Cedex</v>
          </cell>
        </row>
        <row r="907">
          <cell r="A907" t="str">
            <v>FR0089</v>
          </cell>
          <cell r="B907" t="str">
            <v>FRANCE SECOURS INTERNATIONAL ASSISTANCE S.A., Bagnolet Cedex</v>
          </cell>
        </row>
        <row r="908">
          <cell r="A908" t="str">
            <v>FR0092</v>
          </cell>
          <cell r="B908" t="str">
            <v>SACNAS INTERNATIONAL S.A., Paris Cedex</v>
          </cell>
        </row>
        <row r="909">
          <cell r="A909" t="str">
            <v>FR0096</v>
          </cell>
          <cell r="B909" t="str">
            <v>SOCIETE EUROPEENNE DE PROTECT. ET DE SEVICES D'ASSIST. A DOMICILE "S.E.P.S.A.D." S.A., Paris</v>
          </cell>
        </row>
        <row r="910">
          <cell r="A910" t="str">
            <v>FR0097</v>
          </cell>
          <cell r="B910" t="str">
            <v>Reunion Island, Bourbon Service Assistance S.A., BSA, Saint Denise</v>
          </cell>
        </row>
        <row r="911">
          <cell r="A911" t="str">
            <v>FR0098</v>
          </cell>
          <cell r="B911" t="str">
            <v>GESTION DE TELESECURITE ET DE SERVICES "GTS" S.A., Chatillon</v>
          </cell>
        </row>
        <row r="912">
          <cell r="A912" t="str">
            <v>FR0099</v>
          </cell>
          <cell r="B912" t="str">
            <v>SAGE SARL, Chatillon</v>
          </cell>
        </row>
        <row r="913">
          <cell r="A913" t="str">
            <v>FR0100</v>
          </cell>
          <cell r="B913" t="str">
            <v>Assurances Fédérales, Strasbourg</v>
          </cell>
        </row>
        <row r="914">
          <cell r="A914" t="str">
            <v>FR0105</v>
          </cell>
          <cell r="B914" t="str">
            <v>Compagnie de Gestion et Prevoyance, Strasbourg</v>
          </cell>
        </row>
        <row r="915">
          <cell r="A915" t="str">
            <v>FR0106</v>
          </cell>
          <cell r="B915" t="str">
            <v>Eurl 20/22 Le Peletier, Paris</v>
          </cell>
        </row>
        <row r="916">
          <cell r="A916" t="str">
            <v>FR0109</v>
          </cell>
          <cell r="B916" t="str">
            <v>LA RURALE, Charenton-le-Pont</v>
          </cell>
        </row>
        <row r="917">
          <cell r="A917" t="str">
            <v>FR0114</v>
          </cell>
          <cell r="B917" t="str">
            <v>AFA, Paris</v>
          </cell>
        </row>
        <row r="918">
          <cell r="A918" t="str">
            <v>FR0115</v>
          </cell>
          <cell r="B918" t="str">
            <v>Bolloré Investissement, Puteaux</v>
          </cell>
        </row>
        <row r="919">
          <cell r="A919" t="str">
            <v>FR0116</v>
          </cell>
          <cell r="B919" t="str">
            <v>STEF-TFE, Paris</v>
          </cell>
        </row>
        <row r="920">
          <cell r="A920" t="str">
            <v>FR0121</v>
          </cell>
          <cell r="B920" t="str">
            <v>GECINA SA, Paris La Défense</v>
          </cell>
        </row>
        <row r="921">
          <cell r="A921" t="str">
            <v>FR0122</v>
          </cell>
          <cell r="B921" t="str">
            <v>Protexia France, Lyon</v>
          </cell>
        </row>
        <row r="922">
          <cell r="A922" t="str">
            <v>FR0123</v>
          </cell>
          <cell r="B922" t="str">
            <v>Oddo, Paris</v>
          </cell>
        </row>
        <row r="923">
          <cell r="A923" t="str">
            <v>FR0124</v>
          </cell>
          <cell r="B923" t="str">
            <v>Larose Trintaudon, Saint Laurent de Médoc</v>
          </cell>
        </row>
        <row r="924">
          <cell r="A924" t="str">
            <v>FR0134</v>
          </cell>
          <cell r="B924" t="str">
            <v>A. Diffusion, Paris La Défense</v>
          </cell>
        </row>
        <row r="925">
          <cell r="A925" t="str">
            <v>FR0135</v>
          </cell>
          <cell r="B925" t="str">
            <v>Assistance, Courtage d'Assurance et de Réassurance, Paris</v>
          </cell>
        </row>
        <row r="926">
          <cell r="A926" t="str">
            <v>FR0136</v>
          </cell>
          <cell r="B926" t="str">
            <v>Generation Vie, Paris</v>
          </cell>
        </row>
        <row r="927">
          <cell r="A927" t="str">
            <v>FR0137</v>
          </cell>
          <cell r="B927" t="str">
            <v>Qualis, Paris</v>
          </cell>
        </row>
        <row r="928">
          <cell r="A928" t="str">
            <v>FR0138</v>
          </cell>
          <cell r="B928" t="str">
            <v>GIE Placements d'Assurances, Paris</v>
          </cell>
        </row>
        <row r="929">
          <cell r="A929" t="str">
            <v>FR0140</v>
          </cell>
          <cell r="B929" t="str">
            <v>Agora Courtage, Boulogne</v>
          </cell>
        </row>
        <row r="930">
          <cell r="A930" t="str">
            <v>FR0142</v>
          </cell>
          <cell r="B930" t="str">
            <v>ASREX, Paris</v>
          </cell>
        </row>
        <row r="931">
          <cell r="A931" t="str">
            <v>FR0144</v>
          </cell>
          <cell r="B931" t="str">
            <v>AZ Via Immo 3, Paris</v>
          </cell>
        </row>
        <row r="932">
          <cell r="A932" t="str">
            <v>FR0146</v>
          </cell>
          <cell r="B932" t="str">
            <v>ALLIANZ FRANCE, Paris</v>
          </cell>
        </row>
        <row r="933">
          <cell r="A933" t="str">
            <v>FR0147</v>
          </cell>
          <cell r="B933" t="str">
            <v>Allianz AGF MAT UK Holding, London</v>
          </cell>
        </row>
        <row r="934">
          <cell r="A934" t="str">
            <v>FR0148</v>
          </cell>
          <cell r="B934" t="str">
            <v>Carene, Paris</v>
          </cell>
        </row>
        <row r="935">
          <cell r="A935" t="str">
            <v>FR0150</v>
          </cell>
          <cell r="B935" t="str">
            <v>Gaipare Diffusion, Paris La Défense</v>
          </cell>
        </row>
        <row r="936">
          <cell r="A936" t="str">
            <v>FR0151</v>
          </cell>
          <cell r="B936" t="str">
            <v>Générale Viagère, Strasbourg</v>
          </cell>
        </row>
        <row r="937">
          <cell r="A937" t="str">
            <v>FR0152</v>
          </cell>
          <cell r="B937" t="str">
            <v>Métropole, Paris</v>
          </cell>
        </row>
        <row r="938">
          <cell r="A938" t="str">
            <v>FR0161</v>
          </cell>
          <cell r="B938" t="str">
            <v>SC HOLDING, Paris</v>
          </cell>
        </row>
        <row r="939">
          <cell r="A939" t="str">
            <v>FR0162</v>
          </cell>
          <cell r="B939" t="str">
            <v>AGF Assurances Financières, Paris</v>
          </cell>
        </row>
        <row r="940">
          <cell r="A940" t="str">
            <v>FR0163</v>
          </cell>
          <cell r="B940" t="str">
            <v>AGF Assurfinance, Paris</v>
          </cell>
        </row>
        <row r="941">
          <cell r="A941" t="str">
            <v>FR0166</v>
          </cell>
          <cell r="B941" t="str">
            <v>Gie du Restaurant Breguet, Paris</v>
          </cell>
        </row>
        <row r="942">
          <cell r="A942" t="str">
            <v>FR0167</v>
          </cell>
          <cell r="B942" t="str">
            <v>Laffitte Loire, Paris</v>
          </cell>
        </row>
        <row r="943">
          <cell r="A943" t="str">
            <v>FR0168</v>
          </cell>
          <cell r="B943" t="str">
            <v>Sicomuci, Paris</v>
          </cell>
        </row>
        <row r="944">
          <cell r="A944" t="str">
            <v>FR0170</v>
          </cell>
          <cell r="B944" t="str">
            <v>PHRV (Paris Hotels Roissy Vaugirard), Paris</v>
          </cell>
        </row>
        <row r="945">
          <cell r="A945" t="str">
            <v>FR0171</v>
          </cell>
          <cell r="B945" t="str">
            <v>Tae, Bourg la reine</v>
          </cell>
        </row>
        <row r="946">
          <cell r="A946" t="str">
            <v>FR0172</v>
          </cell>
          <cell r="B946" t="str">
            <v>Allianz Services (UK) Limited, London</v>
          </cell>
        </row>
        <row r="947">
          <cell r="A947" t="str">
            <v>FR0173</v>
          </cell>
          <cell r="B947" t="str">
            <v>Capimmovalor, Paris</v>
          </cell>
        </row>
        <row r="948">
          <cell r="A948" t="str">
            <v>FR0198</v>
          </cell>
          <cell r="B948" t="str">
            <v>G.I.T. Uniphénix, Paris</v>
          </cell>
        </row>
        <row r="949">
          <cell r="A949" t="str">
            <v>FR0200</v>
          </cell>
          <cell r="B949" t="str">
            <v>Immovalor Gestion, Paris</v>
          </cell>
        </row>
        <row r="950">
          <cell r="A950" t="str">
            <v>FR0202</v>
          </cell>
          <cell r="B950" t="str">
            <v>Phénix Kléber, Paris</v>
          </cell>
        </row>
        <row r="951">
          <cell r="A951" t="str">
            <v>FR0204</v>
          </cell>
          <cell r="B951" t="str">
            <v>Les Hautes Villes, Paris</v>
          </cell>
        </row>
        <row r="952">
          <cell r="A952" t="str">
            <v>FR0207</v>
          </cell>
          <cell r="B952" t="str">
            <v>Codinf Services, Paris</v>
          </cell>
        </row>
        <row r="953">
          <cell r="A953" t="str">
            <v>FR0208</v>
          </cell>
          <cell r="B953" t="str">
            <v>Financière Galilée, Paris</v>
          </cell>
        </row>
        <row r="954">
          <cell r="A954" t="str">
            <v>FR0209</v>
          </cell>
          <cell r="B954" t="str">
            <v>Financière Ile de France, Nanterre</v>
          </cell>
        </row>
        <row r="955">
          <cell r="A955" t="str">
            <v>FR0210</v>
          </cell>
          <cell r="B955" t="str">
            <v>Euler Tech, Nanterre</v>
          </cell>
        </row>
        <row r="956">
          <cell r="A956" t="str">
            <v>FR0212</v>
          </cell>
          <cell r="B956" t="str">
            <v>Bilan Service, Nanterre</v>
          </cell>
        </row>
        <row r="957">
          <cell r="A957" t="str">
            <v>FR0214</v>
          </cell>
          <cell r="B957" t="str">
            <v>Sogafi, Brüssel</v>
          </cell>
        </row>
        <row r="958">
          <cell r="A958" t="str">
            <v>FR0338</v>
          </cell>
          <cell r="B958" t="str">
            <v>AGF Private Equity, Paris</v>
          </cell>
        </row>
        <row r="959">
          <cell r="A959" t="str">
            <v>FR0339</v>
          </cell>
          <cell r="B959" t="str">
            <v>Financière et Foncière Européenne, Paris</v>
          </cell>
        </row>
        <row r="960">
          <cell r="A960" t="str">
            <v>FR0340</v>
          </cell>
          <cell r="B960" t="str">
            <v>SNC Kléber Magdebourg, Paris</v>
          </cell>
        </row>
        <row r="961">
          <cell r="A961" t="str">
            <v>FR0341</v>
          </cell>
          <cell r="B961" t="str">
            <v>SNC Maxium, Wasquehal</v>
          </cell>
        </row>
        <row r="962">
          <cell r="A962" t="str">
            <v>FR0344</v>
          </cell>
          <cell r="B962" t="str">
            <v>SPACECO, Paris</v>
          </cell>
        </row>
        <row r="963">
          <cell r="A963" t="str">
            <v>FR0346</v>
          </cell>
          <cell r="B963" t="str">
            <v>CAP, Paris</v>
          </cell>
        </row>
        <row r="964">
          <cell r="A964" t="str">
            <v>FR0347</v>
          </cell>
          <cell r="B964" t="str">
            <v>Camat, Paris</v>
          </cell>
        </row>
        <row r="965">
          <cell r="A965" t="str">
            <v>FR0348</v>
          </cell>
          <cell r="B965" t="str">
            <v>Athéna, Paris</v>
          </cell>
        </row>
        <row r="966">
          <cell r="A966" t="str">
            <v>FR0352</v>
          </cell>
          <cell r="B966" t="str">
            <v>Société Civile Construction Vente 33 Lafayette, Paris</v>
          </cell>
        </row>
        <row r="967">
          <cell r="A967" t="str">
            <v>FR0353</v>
          </cell>
          <cell r="B967" t="str">
            <v>Atrium SAS, Paris</v>
          </cell>
        </row>
        <row r="968">
          <cell r="A968" t="str">
            <v>FR0354</v>
          </cell>
          <cell r="B968" t="str">
            <v>SCI Atrium W9, Paris</v>
          </cell>
        </row>
        <row r="969">
          <cell r="A969" t="str">
            <v>FR0355</v>
          </cell>
          <cell r="B969" t="str">
            <v>SCI Bercy W9, Paris</v>
          </cell>
        </row>
        <row r="970">
          <cell r="A970" t="str">
            <v>FR0356</v>
          </cell>
          <cell r="B970" t="str">
            <v>W9 Atrium SARL, Paris</v>
          </cell>
        </row>
        <row r="971">
          <cell r="A971" t="str">
            <v>FR0357</v>
          </cell>
          <cell r="B971" t="str">
            <v>W9 Bercy SARL, Paris</v>
          </cell>
        </row>
        <row r="972">
          <cell r="A972" t="str">
            <v>FR0401</v>
          </cell>
          <cell r="B972" t="str">
            <v>Schmalbach-Lubeca PET Centre Technique et de Recherche S.A.S., Bierne</v>
          </cell>
        </row>
        <row r="973">
          <cell r="A973" t="str">
            <v>FR0406</v>
          </cell>
          <cell r="B973" t="str">
            <v>Actio France</v>
          </cell>
        </row>
        <row r="974">
          <cell r="A974" t="str">
            <v>FR0407</v>
          </cell>
          <cell r="B974" t="str">
            <v>Actio France</v>
          </cell>
        </row>
        <row r="975">
          <cell r="A975" t="str">
            <v>FR0411</v>
          </cell>
          <cell r="B975" t="str">
            <v>AGF Actio France</v>
          </cell>
        </row>
        <row r="976">
          <cell r="A976" t="str">
            <v>FR0412</v>
          </cell>
          <cell r="B976" t="str">
            <v>AGF Actio France</v>
          </cell>
        </row>
        <row r="977">
          <cell r="A977" t="str">
            <v>FR0416</v>
          </cell>
          <cell r="B977" t="str">
            <v>AGF Actions</v>
          </cell>
        </row>
        <row r="978">
          <cell r="A978" t="str">
            <v>FR0417</v>
          </cell>
          <cell r="B978" t="str">
            <v>AGF Actions</v>
          </cell>
        </row>
        <row r="979">
          <cell r="A979" t="str">
            <v>FR0426</v>
          </cell>
          <cell r="B979" t="str">
            <v>AGF Action Europe</v>
          </cell>
        </row>
        <row r="980">
          <cell r="A980" t="str">
            <v>FR0427</v>
          </cell>
          <cell r="B980" t="str">
            <v>AGF Action Europe</v>
          </cell>
        </row>
        <row r="981">
          <cell r="A981" t="str">
            <v>FR0431</v>
          </cell>
          <cell r="B981" t="str">
            <v>AGF Invest Euro L</v>
          </cell>
        </row>
        <row r="982">
          <cell r="A982" t="str">
            <v>FR0432</v>
          </cell>
          <cell r="B982" t="str">
            <v>AGF Japon</v>
          </cell>
        </row>
        <row r="983">
          <cell r="A983" t="str">
            <v>FR0436</v>
          </cell>
          <cell r="B983" t="str">
            <v>AGF Actions Marches Emergents</v>
          </cell>
        </row>
        <row r="984">
          <cell r="A984" t="str">
            <v>FR0441</v>
          </cell>
          <cell r="B984" t="str">
            <v>AGF Actions Nouveau Marche</v>
          </cell>
        </row>
        <row r="985">
          <cell r="A985" t="str">
            <v>FR0446</v>
          </cell>
          <cell r="B985" t="str">
            <v>AGF Actions Royaume Uni</v>
          </cell>
        </row>
        <row r="986">
          <cell r="A986" t="str">
            <v>FR0451</v>
          </cell>
          <cell r="B986" t="str">
            <v>AGF Ameriques USD</v>
          </cell>
        </row>
        <row r="987">
          <cell r="A987" t="str">
            <v>FR0452</v>
          </cell>
          <cell r="B987" t="str">
            <v>AGF Ameriques USD</v>
          </cell>
        </row>
        <row r="988">
          <cell r="A988" t="str">
            <v>FR0456</v>
          </cell>
          <cell r="B988" t="str">
            <v>AGF Ameriques D</v>
          </cell>
        </row>
        <row r="989">
          <cell r="A989" t="str">
            <v>FR0457</v>
          </cell>
          <cell r="B989" t="str">
            <v>AGF Ameriques D</v>
          </cell>
        </row>
        <row r="990">
          <cell r="A990" t="str">
            <v>FR0461</v>
          </cell>
          <cell r="B990" t="str">
            <v>AGF Asac Actions</v>
          </cell>
        </row>
        <row r="991">
          <cell r="A991" t="str">
            <v>FR0462</v>
          </cell>
          <cell r="B991" t="str">
            <v>AGF Asac Actions</v>
          </cell>
        </row>
        <row r="992">
          <cell r="A992" t="str">
            <v>FR0466</v>
          </cell>
          <cell r="B992" t="str">
            <v>AGF Asac Prudence</v>
          </cell>
        </row>
        <row r="993">
          <cell r="A993" t="str">
            <v>FR0467</v>
          </cell>
          <cell r="B993" t="str">
            <v>AGF Asac Prudence</v>
          </cell>
        </row>
        <row r="994">
          <cell r="A994" t="str">
            <v>FR0471</v>
          </cell>
          <cell r="B994" t="str">
            <v>AGF Capital Invest 2</v>
          </cell>
        </row>
        <row r="995">
          <cell r="A995" t="str">
            <v>FR0472</v>
          </cell>
          <cell r="B995" t="str">
            <v>AGF Capital Invest 2</v>
          </cell>
        </row>
        <row r="996">
          <cell r="A996" t="str">
            <v>FR0491</v>
          </cell>
          <cell r="B996" t="str">
            <v>AGF Emprunts d'Etat</v>
          </cell>
        </row>
        <row r="997">
          <cell r="A997" t="str">
            <v>FR0501</v>
          </cell>
          <cell r="B997" t="str">
            <v>AGF Euro Actions C et D</v>
          </cell>
        </row>
        <row r="998">
          <cell r="A998" t="str">
            <v>FR0502</v>
          </cell>
          <cell r="B998" t="str">
            <v>AGF Euro Actions C et D</v>
          </cell>
        </row>
        <row r="999">
          <cell r="A999" t="str">
            <v>FR0506</v>
          </cell>
          <cell r="B999" t="str">
            <v>AGF ACTIONS ZONE EURO L</v>
          </cell>
        </row>
        <row r="1000">
          <cell r="A1000" t="str">
            <v>FR0507</v>
          </cell>
          <cell r="B1000" t="str">
            <v>AGF ACTIONS ZONE EURO N</v>
          </cell>
        </row>
        <row r="1001">
          <cell r="A1001" t="str">
            <v>FR0511</v>
          </cell>
          <cell r="B1001" t="str">
            <v>AGF Europe Convertible</v>
          </cell>
        </row>
        <row r="1002">
          <cell r="A1002" t="str">
            <v>FR0512</v>
          </cell>
          <cell r="B1002" t="str">
            <v>AGF Europe Convertible</v>
          </cell>
        </row>
        <row r="1003">
          <cell r="A1003" t="str">
            <v>FR0516</v>
          </cell>
          <cell r="B1003" t="str">
            <v>AGF Europe Obligations</v>
          </cell>
        </row>
        <row r="1004">
          <cell r="A1004" t="str">
            <v>FR0521</v>
          </cell>
          <cell r="B1004" t="str">
            <v>AGF Foncier</v>
          </cell>
        </row>
        <row r="1005">
          <cell r="A1005" t="str">
            <v>FR0526</v>
          </cell>
          <cell r="B1005" t="str">
            <v>AGF Taut Fixe</v>
          </cell>
        </row>
        <row r="1006">
          <cell r="A1006" t="str">
            <v>FR0527</v>
          </cell>
          <cell r="B1006" t="str">
            <v>AGF Taut Fixe</v>
          </cell>
        </row>
        <row r="1007">
          <cell r="A1007" t="str">
            <v>FR0531</v>
          </cell>
          <cell r="B1007" t="str">
            <v>AGF Haut Rendement</v>
          </cell>
        </row>
        <row r="1008">
          <cell r="A1008" t="str">
            <v>FR0536</v>
          </cell>
          <cell r="B1008" t="str">
            <v>AGF Hospitaliers Monde</v>
          </cell>
        </row>
        <row r="1009">
          <cell r="A1009" t="str">
            <v>FR0537</v>
          </cell>
          <cell r="B1009" t="str">
            <v>AGF Hospitaliers Monde</v>
          </cell>
        </row>
        <row r="1010">
          <cell r="A1010" t="str">
            <v>FR0541</v>
          </cell>
          <cell r="B1010" t="str">
            <v>AGF Imo Actions</v>
          </cell>
        </row>
        <row r="1011">
          <cell r="A1011" t="str">
            <v>FR0546</v>
          </cell>
          <cell r="B1011" t="str">
            <v>AGF Indices USA</v>
          </cell>
        </row>
        <row r="1012">
          <cell r="A1012" t="str">
            <v>FR0551</v>
          </cell>
          <cell r="B1012" t="str">
            <v>AGF Inter Oblig</v>
          </cell>
        </row>
        <row r="1013">
          <cell r="A1013" t="str">
            <v>FR0556</v>
          </cell>
          <cell r="B1013" t="str">
            <v>AGF Interfonds</v>
          </cell>
        </row>
        <row r="1014">
          <cell r="A1014" t="str">
            <v>FR0557</v>
          </cell>
          <cell r="B1014" t="str">
            <v>AGF Interfonds</v>
          </cell>
        </row>
        <row r="1015">
          <cell r="A1015" t="str">
            <v>FR0561</v>
          </cell>
          <cell r="B1015" t="str">
            <v>AGF Japon</v>
          </cell>
        </row>
        <row r="1016">
          <cell r="A1016" t="str">
            <v>FR0562</v>
          </cell>
          <cell r="B1016" t="str">
            <v>AGF Japon</v>
          </cell>
        </row>
        <row r="1017">
          <cell r="A1017" t="str">
            <v>FR0566</v>
          </cell>
          <cell r="B1017" t="str">
            <v>AGF Long Terme</v>
          </cell>
        </row>
        <row r="1018">
          <cell r="A1018" t="str">
            <v>FR0576</v>
          </cell>
          <cell r="B1018" t="str">
            <v>AGF Monétaire</v>
          </cell>
        </row>
        <row r="1019">
          <cell r="A1019" t="str">
            <v>FR0577</v>
          </cell>
          <cell r="B1019" t="str">
            <v>AGF Monétaire</v>
          </cell>
        </row>
        <row r="1020">
          <cell r="A1020" t="str">
            <v>FR0581</v>
          </cell>
          <cell r="B1020" t="str">
            <v>AGF Nouveau Marché</v>
          </cell>
        </row>
        <row r="1021">
          <cell r="A1021" t="str">
            <v>FR0582</v>
          </cell>
          <cell r="B1021" t="str">
            <v>AGF Nouveau Marché</v>
          </cell>
        </row>
        <row r="1022">
          <cell r="A1022" t="str">
            <v>FR0586</v>
          </cell>
          <cell r="B1022" t="str">
            <v>AGF Oblig</v>
          </cell>
        </row>
        <row r="1023">
          <cell r="A1023" t="str">
            <v>FR0591</v>
          </cell>
          <cell r="B1023" t="str">
            <v>AGF Oblig Convertibles</v>
          </cell>
        </row>
        <row r="1024">
          <cell r="A1024" t="str">
            <v>FR0601</v>
          </cell>
          <cell r="B1024" t="str">
            <v>AGF Opéra</v>
          </cell>
        </row>
        <row r="1025">
          <cell r="A1025" t="str">
            <v>FR0602</v>
          </cell>
          <cell r="B1025" t="str">
            <v>AGF Opéra</v>
          </cell>
        </row>
        <row r="1026">
          <cell r="A1026" t="str">
            <v>FR0606</v>
          </cell>
          <cell r="B1026" t="str">
            <v>AGF Opti Index</v>
          </cell>
        </row>
        <row r="1027">
          <cell r="A1027" t="str">
            <v>FR0611</v>
          </cell>
          <cell r="B1027" t="str">
            <v>AGF PEA Europe</v>
          </cell>
        </row>
        <row r="1028">
          <cell r="A1028" t="str">
            <v>FR0616</v>
          </cell>
          <cell r="B1028" t="str">
            <v>AGF PEA Pondere</v>
          </cell>
        </row>
        <row r="1029">
          <cell r="A1029" t="str">
            <v>FR0621</v>
          </cell>
          <cell r="B1029" t="str">
            <v>AGF Secteur Immobilier</v>
          </cell>
        </row>
        <row r="1030">
          <cell r="A1030" t="str">
            <v>FR0636</v>
          </cell>
          <cell r="B1030" t="str">
            <v>AGF UK</v>
          </cell>
        </row>
        <row r="1031">
          <cell r="A1031" t="str">
            <v>FR0637</v>
          </cell>
          <cell r="B1031" t="str">
            <v>AGF UK</v>
          </cell>
        </row>
        <row r="1032">
          <cell r="A1032" t="str">
            <v>FR0671</v>
          </cell>
          <cell r="B1032" t="str">
            <v>AGFimo</v>
          </cell>
        </row>
        <row r="1033">
          <cell r="A1033" t="str">
            <v>FR0676</v>
          </cell>
          <cell r="B1033" t="str">
            <v>Allianz Obligations</v>
          </cell>
        </row>
        <row r="1034">
          <cell r="A1034" t="str">
            <v>FR0681</v>
          </cell>
          <cell r="B1034" t="str">
            <v>Arcalis 23</v>
          </cell>
        </row>
        <row r="1035">
          <cell r="A1035" t="str">
            <v>FR0686</v>
          </cell>
          <cell r="B1035" t="str">
            <v>Arcalis 24</v>
          </cell>
        </row>
        <row r="1036">
          <cell r="A1036" t="str">
            <v>FR0696</v>
          </cell>
          <cell r="B1036" t="str">
            <v>Athena Europe Obligations</v>
          </cell>
        </row>
        <row r="1037">
          <cell r="A1037" t="str">
            <v>FR0701</v>
          </cell>
          <cell r="B1037" t="str">
            <v>Athena Interfonds</v>
          </cell>
        </row>
        <row r="1038">
          <cell r="A1038" t="str">
            <v>FR0706</v>
          </cell>
          <cell r="B1038" t="str">
            <v>Athéna Obligations</v>
          </cell>
        </row>
        <row r="1039">
          <cell r="A1039" t="str">
            <v>FR0707</v>
          </cell>
          <cell r="B1039" t="str">
            <v>Athena Obligations</v>
          </cell>
        </row>
        <row r="1040">
          <cell r="A1040" t="str">
            <v>FR0721</v>
          </cell>
          <cell r="B1040" t="str">
            <v>Oddo Indice Euro</v>
          </cell>
        </row>
        <row r="1041">
          <cell r="A1041" t="str">
            <v>FR0726</v>
          </cell>
          <cell r="B1041" t="str">
            <v>Phenix Alternative Holding</v>
          </cell>
        </row>
        <row r="1042">
          <cell r="A1042" t="str">
            <v>FR0727</v>
          </cell>
          <cell r="B1042" t="str">
            <v>Phenix Alternative Holding</v>
          </cell>
        </row>
        <row r="1043">
          <cell r="A1043" t="str">
            <v>FR0741</v>
          </cell>
          <cell r="B1043" t="str">
            <v>AGF USA USA</v>
          </cell>
        </row>
        <row r="1044">
          <cell r="A1044" t="str">
            <v>FR0742</v>
          </cell>
          <cell r="B1044" t="str">
            <v>AGF USA N</v>
          </cell>
        </row>
        <row r="1045">
          <cell r="A1045" t="str">
            <v>FR0747</v>
          </cell>
          <cell r="B1045" t="str">
            <v>F.C.C. LOGIFIX, Paris</v>
          </cell>
        </row>
        <row r="1046">
          <cell r="A1046" t="str">
            <v>FR0752</v>
          </cell>
          <cell r="B1046" t="str">
            <v>Edifice</v>
          </cell>
        </row>
        <row r="1047">
          <cell r="A1047" t="str">
            <v>FR0753</v>
          </cell>
          <cell r="B1047" t="str">
            <v>W Finance Assurances, Paris</v>
          </cell>
        </row>
        <row r="1048">
          <cell r="A1048" t="str">
            <v>FR0754</v>
          </cell>
          <cell r="B1048" t="str">
            <v>Centre Bourse, Paris, France</v>
          </cell>
        </row>
        <row r="1049">
          <cell r="A1049" t="str">
            <v>FR0756</v>
          </cell>
          <cell r="B1049" t="str">
            <v>Chassagne 2000 catégorie A, Paris</v>
          </cell>
        </row>
        <row r="1050">
          <cell r="A1050" t="str">
            <v>FR0758</v>
          </cell>
          <cell r="B1050" t="str">
            <v>Corsabail, Ajaccio</v>
          </cell>
        </row>
        <row r="1051">
          <cell r="A1051" t="str">
            <v>FR0761</v>
          </cell>
          <cell r="B1051" t="str">
            <v>Euro Synergie investment unit lib, Luxemburg</v>
          </cell>
        </row>
        <row r="1052">
          <cell r="A1052" t="str">
            <v>FR0762</v>
          </cell>
          <cell r="B1052" t="str">
            <v>Eurolocatique SA</v>
          </cell>
        </row>
        <row r="1053">
          <cell r="A1053" t="str">
            <v>FR0763</v>
          </cell>
          <cell r="B1053" t="str">
            <v>Geodis, Paris</v>
          </cell>
        </row>
        <row r="1054">
          <cell r="A1054" t="str">
            <v>FR0764</v>
          </cell>
          <cell r="B1054" t="str">
            <v>Groupe Saint Thomas, Paris, France</v>
          </cell>
        </row>
        <row r="1055">
          <cell r="A1055" t="str">
            <v>FR0765</v>
          </cell>
          <cell r="B1055" t="str">
            <v>HDN Gestion, Paris, France</v>
          </cell>
        </row>
        <row r="1056">
          <cell r="A1056" t="str">
            <v>FR0766</v>
          </cell>
          <cell r="B1056" t="str">
            <v>Hotel Arc 1800, Paris, France</v>
          </cell>
        </row>
        <row r="1057">
          <cell r="A1057" t="str">
            <v>FR0767</v>
          </cell>
          <cell r="B1057" t="str">
            <v>Immobilière de l' Assurance Maritime, Paris, France</v>
          </cell>
        </row>
        <row r="1058">
          <cell r="A1058" t="str">
            <v>FR0769</v>
          </cell>
          <cell r="B1058" t="str">
            <v>Innovacom 3, Paris</v>
          </cell>
        </row>
        <row r="1059">
          <cell r="A1059" t="str">
            <v>FR0770</v>
          </cell>
          <cell r="B1059" t="str">
            <v>IPB, La Défense, France</v>
          </cell>
        </row>
        <row r="1060">
          <cell r="A1060" t="str">
            <v>FR0771</v>
          </cell>
          <cell r="B1060" t="str">
            <v>Manuscrit des Assureurs Francais, Paris, France</v>
          </cell>
        </row>
        <row r="1061">
          <cell r="A1061" t="str">
            <v>FR0773</v>
          </cell>
          <cell r="B1061" t="str">
            <v>Pargest, Rungis, France</v>
          </cell>
        </row>
        <row r="1062">
          <cell r="A1062" t="str">
            <v>FR0774</v>
          </cell>
          <cell r="B1062" t="str">
            <v>Patrimoine Foncier européen, Paris</v>
          </cell>
        </row>
        <row r="1063">
          <cell r="A1063" t="str">
            <v>FR0775</v>
          </cell>
          <cell r="B1063" t="str">
            <v>Pechniney, Paris</v>
          </cell>
        </row>
        <row r="1064">
          <cell r="A1064" t="str">
            <v>FR0776</v>
          </cell>
          <cell r="B1064" t="str">
            <v>S.A.B.C.I., Paris</v>
          </cell>
        </row>
        <row r="1065">
          <cell r="A1065" t="str">
            <v>FR0777</v>
          </cell>
          <cell r="B1065" t="str">
            <v>SC Alicante 2000 catégorie A, Paris</v>
          </cell>
        </row>
        <row r="1066">
          <cell r="A1066" t="str">
            <v>FR0778</v>
          </cell>
          <cell r="B1066" t="str">
            <v>Secta, Boulogne Billancourt</v>
          </cell>
        </row>
        <row r="1067">
          <cell r="A1067" t="str">
            <v>FR0779</v>
          </cell>
          <cell r="B1067" t="str">
            <v>Semab, Areches</v>
          </cell>
        </row>
        <row r="1068">
          <cell r="A1068" t="str">
            <v>FR0780</v>
          </cell>
          <cell r="B1068" t="str">
            <v>Sidexta, Bourg La Reine, France</v>
          </cell>
        </row>
        <row r="1069">
          <cell r="A1069" t="str">
            <v>FR0781</v>
          </cell>
          <cell r="B1069" t="str">
            <v>Sogrim, Paris</v>
          </cell>
        </row>
        <row r="1070">
          <cell r="A1070" t="str">
            <v>FR0782</v>
          </cell>
          <cell r="B1070" t="str">
            <v>Sopargem, Paris, France</v>
          </cell>
        </row>
        <row r="1071">
          <cell r="A1071" t="str">
            <v>FR0783</v>
          </cell>
          <cell r="B1071" t="str">
            <v>Telal (SAEM), Lingolsheim</v>
          </cell>
        </row>
        <row r="1072">
          <cell r="A1072" t="str">
            <v>FR0806</v>
          </cell>
          <cell r="B1072" t="str">
            <v>Athena Obligations</v>
          </cell>
        </row>
        <row r="1073">
          <cell r="A1073" t="str">
            <v>FR0811</v>
          </cell>
          <cell r="B1073" t="str">
            <v>Cdt foncier et commun d' Alsace, Strasbourg</v>
          </cell>
        </row>
        <row r="1074">
          <cell r="A1074" t="str">
            <v>FR0813</v>
          </cell>
          <cell r="B1074" t="str">
            <v>AGF USA LM</v>
          </cell>
        </row>
        <row r="1075">
          <cell r="A1075" t="str">
            <v>FR0814</v>
          </cell>
          <cell r="B1075" t="str">
            <v>DMC, Paris</v>
          </cell>
        </row>
        <row r="1076">
          <cell r="A1076" t="str">
            <v>FR0815</v>
          </cell>
          <cell r="B1076" t="str">
            <v>AGF Europe Convertible</v>
          </cell>
        </row>
        <row r="1077">
          <cell r="A1077" t="str">
            <v>FR0816</v>
          </cell>
          <cell r="B1077" t="str">
            <v>SACRA, Paris</v>
          </cell>
        </row>
        <row r="1078">
          <cell r="A1078" t="str">
            <v>FR0823</v>
          </cell>
          <cell r="B1078" t="str">
            <v>AGF Action Europe</v>
          </cell>
        </row>
        <row r="1079">
          <cell r="A1079" t="str">
            <v>FR0824</v>
          </cell>
          <cell r="B1079" t="str">
            <v>AGF Japon</v>
          </cell>
        </row>
        <row r="1080">
          <cell r="A1080" t="str">
            <v>FR0829</v>
          </cell>
          <cell r="B1080" t="str">
            <v>AGF Ameriques D</v>
          </cell>
        </row>
        <row r="1081">
          <cell r="A1081" t="str">
            <v>FR0831</v>
          </cell>
          <cell r="B1081" t="str">
            <v>AGF Asac Prudence</v>
          </cell>
        </row>
        <row r="1082">
          <cell r="A1082" t="str">
            <v>FR0832</v>
          </cell>
          <cell r="B1082" t="str">
            <v>AGF Capital Invest 2</v>
          </cell>
        </row>
        <row r="1083">
          <cell r="A1083" t="str">
            <v>FR0838</v>
          </cell>
          <cell r="B1083" t="str">
            <v>AGF Euro Actions C et D</v>
          </cell>
        </row>
        <row r="1084">
          <cell r="A1084" t="str">
            <v>FR0839</v>
          </cell>
          <cell r="B1084" t="str">
            <v>AGF ACTIONS ZONE EURO LM</v>
          </cell>
        </row>
        <row r="1085">
          <cell r="A1085" t="str">
            <v>FR0843</v>
          </cell>
          <cell r="B1085" t="str">
            <v>AGF Haut Rendement</v>
          </cell>
        </row>
        <row r="1086">
          <cell r="A1086" t="str">
            <v>FR0844</v>
          </cell>
          <cell r="B1086" t="str">
            <v>AGF Hospitaliers Monde</v>
          </cell>
        </row>
        <row r="1087">
          <cell r="A1087" t="str">
            <v>FR0852</v>
          </cell>
          <cell r="B1087" t="str">
            <v>AGF Monétaire</v>
          </cell>
        </row>
        <row r="1088">
          <cell r="A1088" t="str">
            <v>FR0853</v>
          </cell>
          <cell r="B1088" t="str">
            <v>AGF Nouveau Marché</v>
          </cell>
        </row>
        <row r="1089">
          <cell r="A1089" t="str">
            <v>FR0857</v>
          </cell>
          <cell r="B1089" t="str">
            <v>AGF Opéra</v>
          </cell>
        </row>
        <row r="1090">
          <cell r="A1090" t="str">
            <v>FR0864</v>
          </cell>
          <cell r="B1090" t="str">
            <v>AGF UK</v>
          </cell>
        </row>
        <row r="1091">
          <cell r="A1091" t="str">
            <v>FR0871</v>
          </cell>
          <cell r="B1091" t="str">
            <v>AGFimo</v>
          </cell>
        </row>
        <row r="1092">
          <cell r="A1092" t="str">
            <v>FR0881</v>
          </cell>
          <cell r="B1092" t="str">
            <v>Phenix Alternative Holding</v>
          </cell>
        </row>
        <row r="1093">
          <cell r="A1093" t="str">
            <v>FR0888</v>
          </cell>
          <cell r="B1093" t="str">
            <v>AGF Euroinvest</v>
          </cell>
        </row>
        <row r="1094">
          <cell r="A1094" t="str">
            <v>FR0889</v>
          </cell>
          <cell r="B1094" t="str">
            <v>AGF Euroinvest</v>
          </cell>
        </row>
        <row r="1095">
          <cell r="A1095" t="str">
            <v>FR0892</v>
          </cell>
          <cell r="B1095" t="str">
            <v>Euler Gestion, Paris</v>
          </cell>
        </row>
        <row r="1096">
          <cell r="A1096" t="str">
            <v>FR0893</v>
          </cell>
          <cell r="B1096" t="str">
            <v>EURO GESTION</v>
          </cell>
        </row>
        <row r="1097">
          <cell r="A1097" t="str">
            <v>FR0895</v>
          </cell>
          <cell r="B1097" t="str">
            <v>SCI PRELLOYD, Paris</v>
          </cell>
        </row>
        <row r="1098">
          <cell r="A1098" t="str">
            <v>FR0898</v>
          </cell>
          <cell r="B1098" t="str">
            <v>DOF, Enterprise Unipersonelle à Responsabilité Limitée, Paris</v>
          </cell>
        </row>
        <row r="1099">
          <cell r="A1099" t="str">
            <v>FR0899</v>
          </cell>
          <cell r="B1099" t="str">
            <v>H.V. Gestion, Paris</v>
          </cell>
        </row>
        <row r="1100">
          <cell r="A1100" t="str">
            <v>FR0900</v>
          </cell>
          <cell r="B1100" t="str">
            <v>S.C.I. de la Boucle, Lyon</v>
          </cell>
        </row>
        <row r="1101">
          <cell r="A1101" t="str">
            <v>FR0901</v>
          </cell>
          <cell r="B1101" t="str">
            <v>SCI Dicca, Paris</v>
          </cell>
        </row>
        <row r="1102">
          <cell r="A1102" t="str">
            <v>FR0902</v>
          </cell>
          <cell r="B1102" t="str">
            <v>S. C. I. Dutilleul, Lilles</v>
          </cell>
        </row>
        <row r="1103">
          <cell r="A1103" t="str">
            <v>FR0903</v>
          </cell>
          <cell r="B1103" t="str">
            <v>SA Immobilière de L'Avenue du Roule, Paris</v>
          </cell>
        </row>
        <row r="1104">
          <cell r="A1104" t="str">
            <v>FR0904</v>
          </cell>
          <cell r="B1104" t="str">
            <v>Sudamero Consultoria SA, San José/Costa Rica</v>
          </cell>
        </row>
        <row r="1105">
          <cell r="A1105" t="str">
            <v>FR0905</v>
          </cell>
          <cell r="B1105" t="str">
            <v>Établissement Nomeco SA, Vaduz</v>
          </cell>
        </row>
        <row r="1106">
          <cell r="A1106" t="str">
            <v>FR0907</v>
          </cell>
          <cell r="B1106" t="str">
            <v>Assurance Finance Europe (AFI Europe), Paris</v>
          </cell>
        </row>
        <row r="1107">
          <cell r="A1107" t="str">
            <v>FR0908</v>
          </cell>
          <cell r="B1107" t="str">
            <v>Assurance Vie et Prévoyance (AVIP IARD) SA, Paris</v>
          </cell>
        </row>
        <row r="1108">
          <cell r="A1108" t="str">
            <v>FR0909</v>
          </cell>
          <cell r="B1108" t="str">
            <v>Assurance Vie et Prévoyance (AVIP) SA, Paris</v>
          </cell>
        </row>
        <row r="1109">
          <cell r="A1109" t="str">
            <v>FR0912</v>
          </cell>
          <cell r="B1109" t="str">
            <v>Compagnie Financière pour la Réalisation d'Opérations Immobilières "COFIDIM", Lyon</v>
          </cell>
        </row>
        <row r="1110">
          <cell r="A1110" t="str">
            <v>FR0913</v>
          </cell>
          <cell r="B1110" t="str">
            <v>Dresdner Gestion Privée, Paris</v>
          </cell>
        </row>
        <row r="1111">
          <cell r="A1111" t="str">
            <v>FR0914</v>
          </cell>
          <cell r="B1111" t="str">
            <v>Dresdner Kleinwort Wasserstein France SCA, Paris</v>
          </cell>
        </row>
        <row r="1112">
          <cell r="A1112" t="str">
            <v>FR0915</v>
          </cell>
          <cell r="B1112" t="str">
            <v>Dresdner Kleinwort Benson Services EURL, Paris</v>
          </cell>
        </row>
        <row r="1113">
          <cell r="A1113" t="str">
            <v>FR0918</v>
          </cell>
          <cell r="B1113" t="str">
            <v>Dresdner RCM Gestion, Paris</v>
          </cell>
        </row>
        <row r="1114">
          <cell r="A1114" t="str">
            <v>FR0919</v>
          </cell>
          <cell r="B1114" t="str">
            <v>GIE Groupe Dresdner KB France, Paris</v>
          </cell>
        </row>
        <row r="1115">
          <cell r="A1115" t="str">
            <v>FR0921</v>
          </cell>
          <cell r="B1115" t="str">
            <v>KBG Immobilier SA, Paris</v>
          </cell>
        </row>
        <row r="1116">
          <cell r="A1116" t="str">
            <v>FR0923</v>
          </cell>
          <cell r="B1116" t="str">
            <v>Wasserstein Perella (France) SA, Paris</v>
          </cell>
        </row>
        <row r="1117">
          <cell r="A1117" t="str">
            <v>FR0924</v>
          </cell>
          <cell r="B1117" t="str">
            <v>Dresdner Kleinwort Wasserstein Securities France SA, Paris</v>
          </cell>
        </row>
        <row r="1118">
          <cell r="A1118" t="str">
            <v>FR0927</v>
          </cell>
          <cell r="B1118" t="str">
            <v>S.N.C. SNC Dresdner Service, Paris</v>
          </cell>
        </row>
        <row r="1119">
          <cell r="A1119" t="str">
            <v>FR0928</v>
          </cell>
          <cell r="B1119" t="str">
            <v>Participations Gentil, Paris</v>
          </cell>
        </row>
        <row r="1120">
          <cell r="A1120" t="str">
            <v>FR0929</v>
          </cell>
          <cell r="B1120" t="str">
            <v>SCI des 108 et 110 Boulevard Haussmann, Paris</v>
          </cell>
        </row>
        <row r="1121">
          <cell r="A1121" t="str">
            <v>FR0930</v>
          </cell>
          <cell r="B1121" t="str">
            <v>Vendome Lease SA, Paris</v>
          </cell>
        </row>
        <row r="1122">
          <cell r="A1122" t="str">
            <v>FR0932</v>
          </cell>
          <cell r="B1122" t="str">
            <v>Dresdner Bank Gestions France, Paris</v>
          </cell>
        </row>
        <row r="1123">
          <cell r="A1123" t="str">
            <v>FR0935</v>
          </cell>
          <cell r="B1123" t="str">
            <v>AGF ALTERNATIVE HOLDINGS</v>
          </cell>
        </row>
        <row r="1124">
          <cell r="A1124" t="str">
            <v>FR0939</v>
          </cell>
          <cell r="B1124" t="str">
            <v>AGF ACCELERATOR 2004 LH</v>
          </cell>
        </row>
        <row r="1125">
          <cell r="A1125" t="str">
            <v>FR0940</v>
          </cell>
          <cell r="B1125" t="str">
            <v>AGF ALTERNATIVE 2 ANS LH</v>
          </cell>
        </row>
        <row r="1126">
          <cell r="A1126" t="str">
            <v>FR0943</v>
          </cell>
          <cell r="B1126" t="str">
            <v>AGF Aequitas L</v>
          </cell>
        </row>
        <row r="1127">
          <cell r="A1127" t="str">
            <v>FR0946</v>
          </cell>
          <cell r="B1127" t="str">
            <v>AGF ALTERNATIVE 2 ANS MIN LH</v>
          </cell>
        </row>
        <row r="1128">
          <cell r="A1128" t="str">
            <v>FR0948</v>
          </cell>
          <cell r="B1128" t="str">
            <v>AGF ALTERNATIVE HOLDINGS PARTENAIRES MIN LH</v>
          </cell>
        </row>
        <row r="1129">
          <cell r="A1129" t="str">
            <v>FR0949</v>
          </cell>
          <cell r="B1129" t="str">
            <v>AGF FIDAS MIN LH</v>
          </cell>
        </row>
        <row r="1130">
          <cell r="A1130" t="str">
            <v>FR0957</v>
          </cell>
          <cell r="B1130" t="str">
            <v>AGF EPARGNET ACTIONS</v>
          </cell>
        </row>
        <row r="1131">
          <cell r="A1131" t="str">
            <v>FR0958</v>
          </cell>
          <cell r="B1131" t="str">
            <v>AGF Marches Emergents</v>
          </cell>
        </row>
        <row r="1132">
          <cell r="A1132" t="str">
            <v>FR0960</v>
          </cell>
          <cell r="B1132" t="str">
            <v>AGF CREATIONS1</v>
          </cell>
        </row>
        <row r="1133">
          <cell r="A1133" t="str">
            <v>FR0961</v>
          </cell>
          <cell r="B1133" t="str">
            <v>AGF CREATIONS2</v>
          </cell>
        </row>
        <row r="1134">
          <cell r="A1134" t="str">
            <v>FR0963</v>
          </cell>
          <cell r="B1134" t="str">
            <v>AGF Marches Emergents</v>
          </cell>
        </row>
        <row r="1135">
          <cell r="A1135" t="str">
            <v>FR0964</v>
          </cell>
          <cell r="B1135" t="str">
            <v>AGF CREATIONS1</v>
          </cell>
        </row>
        <row r="1136">
          <cell r="A1136" t="str">
            <v>FR0965</v>
          </cell>
          <cell r="B1136" t="str">
            <v>AGF CREATIONS2</v>
          </cell>
        </row>
        <row r="1137">
          <cell r="A1137" t="str">
            <v>FR0966</v>
          </cell>
          <cell r="B1137" t="str">
            <v>AGF CREATIONS2</v>
          </cell>
        </row>
        <row r="1138">
          <cell r="A1138" t="str">
            <v>FR0968</v>
          </cell>
          <cell r="B1138" t="str">
            <v>AGF Marches Emergents</v>
          </cell>
        </row>
        <row r="1139">
          <cell r="A1139" t="str">
            <v>FR0976</v>
          </cell>
          <cell r="B1139" t="str">
            <v>Cofitem Cofimur, Paris</v>
          </cell>
        </row>
        <row r="1140">
          <cell r="A1140" t="str">
            <v>FR0979</v>
          </cell>
          <cell r="B1140" t="str">
            <v>UNIM, Paris</v>
          </cell>
        </row>
        <row r="1141">
          <cell r="A1141" t="str">
            <v>FR0980</v>
          </cell>
          <cell r="B1141" t="str">
            <v>J.P. Labalette SA, Paris</v>
          </cell>
        </row>
        <row r="1142">
          <cell r="A1142" t="str">
            <v>FR0981</v>
          </cell>
          <cell r="B1142" t="str">
            <v>Civi. Pol Conseil</v>
          </cell>
        </row>
        <row r="1143">
          <cell r="A1143" t="str">
            <v>FR1000</v>
          </cell>
          <cell r="B1143" t="str">
            <v>Gras Savoye et Cie, Neuilly sur Seine</v>
          </cell>
        </row>
        <row r="1144">
          <cell r="A1144" t="str">
            <v>FR1002</v>
          </cell>
          <cell r="B1144" t="str">
            <v>Caisse franco-néerlandaise de caut., Paris</v>
          </cell>
        </row>
        <row r="1145">
          <cell r="A1145" t="str">
            <v>FR1003</v>
          </cell>
          <cell r="B1145" t="str">
            <v>Cofrabail, Puteaux</v>
          </cell>
        </row>
        <row r="1146">
          <cell r="A1146" t="str">
            <v>FR1004</v>
          </cell>
          <cell r="B1146" t="str">
            <v>Worms et Cie, Paris</v>
          </cell>
        </row>
        <row r="1147">
          <cell r="A1147" t="str">
            <v>FR1005</v>
          </cell>
          <cell r="B1147" t="str">
            <v>Cofidim, Paris</v>
          </cell>
        </row>
        <row r="1148">
          <cell r="A1148" t="str">
            <v>FR1006</v>
          </cell>
          <cell r="B1148" t="str">
            <v>Auxiliaire des Assurances, Paris</v>
          </cell>
        </row>
        <row r="1149">
          <cell r="A1149" t="str">
            <v>FR1007</v>
          </cell>
          <cell r="B1149" t="str">
            <v>Financière de la Tour Boieldieu, Puteaux</v>
          </cell>
        </row>
        <row r="1150">
          <cell r="A1150" t="str">
            <v>FR1008</v>
          </cell>
          <cell r="B1150" t="str">
            <v>Sagitrans, Paris</v>
          </cell>
        </row>
        <row r="1151">
          <cell r="A1151" t="str">
            <v>FR1010</v>
          </cell>
          <cell r="B1151" t="str">
            <v>IMMOBANQUE, Courbevoie</v>
          </cell>
        </row>
        <row r="1152">
          <cell r="A1152" t="str">
            <v>FR1016</v>
          </cell>
          <cell r="B1152" t="str">
            <v>AGF Horizon Retraite 2010-2011</v>
          </cell>
        </row>
        <row r="1153">
          <cell r="A1153" t="str">
            <v>FR1017</v>
          </cell>
          <cell r="B1153" t="str">
            <v>AGF Horizon Retraite 2012-2013</v>
          </cell>
        </row>
        <row r="1154">
          <cell r="A1154" t="str">
            <v>FR1018</v>
          </cell>
          <cell r="B1154" t="str">
            <v>AGF Horizon Retraite 2014-2015</v>
          </cell>
        </row>
        <row r="1155">
          <cell r="A1155" t="str">
            <v>FR1019</v>
          </cell>
          <cell r="B1155" t="str">
            <v>AGF Horizon Retraite 2016-2017</v>
          </cell>
        </row>
        <row r="1156">
          <cell r="A1156" t="str">
            <v>FR1020</v>
          </cell>
          <cell r="B1156" t="str">
            <v>AGF Horizon Retraite 2018</v>
          </cell>
        </row>
        <row r="1157">
          <cell r="A1157" t="str">
            <v>FR1024</v>
          </cell>
          <cell r="B1157" t="str">
            <v>AGF INVEST</v>
          </cell>
        </row>
        <row r="1158">
          <cell r="A1158" t="str">
            <v>FR1025</v>
          </cell>
          <cell r="B1158" t="str">
            <v>AGF INVEST</v>
          </cell>
        </row>
        <row r="1159">
          <cell r="A1159" t="str">
            <v>FR1031</v>
          </cell>
          <cell r="B1159" t="str">
            <v>AGF Epargne Action</v>
          </cell>
        </row>
        <row r="1160">
          <cell r="A1160" t="str">
            <v>FR1032</v>
          </cell>
          <cell r="B1160" t="str">
            <v>AGF INVEST</v>
          </cell>
        </row>
        <row r="1161">
          <cell r="A1161" t="str">
            <v>FR1042</v>
          </cell>
          <cell r="B1161" t="str">
            <v>Assurance Vie et Prévoyance (AVIP) SA, Paris</v>
          </cell>
        </row>
        <row r="1162">
          <cell r="A1162" t="str">
            <v>FR1043</v>
          </cell>
          <cell r="B1162" t="str">
            <v>Assurance Vie et Prévoyance (AVIP IARD) SA, Paris</v>
          </cell>
        </row>
        <row r="1163">
          <cell r="A1163" t="str">
            <v>FR1051</v>
          </cell>
          <cell r="B1163" t="str">
            <v>ALLIANZ PIMCO MILLENIUM BEST R</v>
          </cell>
        </row>
        <row r="1164">
          <cell r="A1164" t="str">
            <v>FR1054</v>
          </cell>
          <cell r="B1164" t="str">
            <v>DRCM JAPON</v>
          </cell>
        </row>
        <row r="1165">
          <cell r="A1165" t="str">
            <v>FR1055</v>
          </cell>
          <cell r="B1165" t="str">
            <v>AGF CAPITAL INVEST L</v>
          </cell>
        </row>
        <row r="1166">
          <cell r="A1166" t="str">
            <v>FR1057</v>
          </cell>
          <cell r="B1166" t="str">
            <v>AGF CAPITAL INVEST N</v>
          </cell>
        </row>
        <row r="1167">
          <cell r="A1167" t="str">
            <v>FR1059</v>
          </cell>
          <cell r="B1167" t="str">
            <v>Bollore Investissement S.A., Puteaux</v>
          </cell>
        </row>
        <row r="1168">
          <cell r="A1168" t="str">
            <v>FR1060</v>
          </cell>
          <cell r="B1168" t="str">
            <v>Cashless Card S.A.L.</v>
          </cell>
        </row>
        <row r="1169">
          <cell r="A1169" t="str">
            <v>FR1061</v>
          </cell>
          <cell r="B1169" t="str">
            <v>Collect SAL</v>
          </cell>
        </row>
        <row r="1170">
          <cell r="A1170" t="str">
            <v>FR1062</v>
          </cell>
          <cell r="B1170" t="str">
            <v>PACC SARL</v>
          </cell>
        </row>
        <row r="1171">
          <cell r="A1171" t="str">
            <v>FR1066</v>
          </cell>
          <cell r="B1171" t="str">
            <v>Traktir, Paris</v>
          </cell>
        </row>
        <row r="1172">
          <cell r="A1172" t="str">
            <v>FR1067</v>
          </cell>
          <cell r="B1172" t="str">
            <v>Royal Jordanian Bail (G.I.E.), Paris</v>
          </cell>
        </row>
        <row r="1173">
          <cell r="A1173" t="str">
            <v>FR1068</v>
          </cell>
          <cell r="B1173" t="str">
            <v>ALTAPROFITS, Paris</v>
          </cell>
        </row>
        <row r="1174">
          <cell r="A1174" t="str">
            <v>FR1069</v>
          </cell>
          <cell r="B1174" t="str">
            <v>SCI La Balandrane, Paris</v>
          </cell>
        </row>
        <row r="1175">
          <cell r="A1175" t="str">
            <v>FR1070</v>
          </cell>
          <cell r="B1175" t="str">
            <v>SCI Jamin, Paris</v>
          </cell>
        </row>
        <row r="1176">
          <cell r="A1176" t="str">
            <v>FR1071</v>
          </cell>
          <cell r="B1176" t="str">
            <v>SCI Jelavie, Paris</v>
          </cell>
        </row>
        <row r="1177">
          <cell r="A1177" t="str">
            <v>FR1072</v>
          </cell>
          <cell r="B1177" t="str">
            <v>SCI Lajevie, Paris</v>
          </cell>
        </row>
        <row r="1178">
          <cell r="A1178" t="str">
            <v>FR1073</v>
          </cell>
          <cell r="B1178" t="str">
            <v>SCI La Riche 540, Paris</v>
          </cell>
        </row>
        <row r="1179">
          <cell r="A1179" t="str">
            <v>FR1075</v>
          </cell>
          <cell r="B1179" t="str">
            <v>SCI AVIP Limas du Vieux CEP, Lyon</v>
          </cell>
        </row>
        <row r="1180">
          <cell r="A1180" t="str">
            <v>FR1076</v>
          </cell>
          <cell r="B1180" t="str">
            <v>SCI La Rize, Paris</v>
          </cell>
        </row>
        <row r="1181">
          <cell r="A1181" t="str">
            <v>FR1077</v>
          </cell>
          <cell r="B1181" t="str">
            <v>SCI Limmo, Paris</v>
          </cell>
        </row>
        <row r="1182">
          <cell r="A1182" t="str">
            <v>FR1078</v>
          </cell>
          <cell r="B1182" t="str">
            <v>SCI Limmo 2, Lyon</v>
          </cell>
        </row>
        <row r="1183">
          <cell r="A1183" t="str">
            <v>FR1079</v>
          </cell>
          <cell r="B1183" t="str">
            <v>SCI Chaponnay, Paris</v>
          </cell>
        </row>
        <row r="1184">
          <cell r="A1184" t="str">
            <v>FR1080</v>
          </cell>
          <cell r="B1184" t="str">
            <v>SCI Marcleau, Paris</v>
          </cell>
        </row>
        <row r="1185">
          <cell r="A1185" t="str">
            <v>FR1081</v>
          </cell>
          <cell r="B1185" t="str">
            <v>SCI Chene Alpes, Paris</v>
          </cell>
        </row>
        <row r="1186">
          <cell r="A1186" t="str">
            <v>FR1082</v>
          </cell>
          <cell r="B1186" t="str">
            <v>SCI Rue Babeuf, Paris</v>
          </cell>
        </row>
        <row r="1187">
          <cell r="A1187" t="str">
            <v>FR1083</v>
          </cell>
          <cell r="B1187" t="str">
            <v>SCI Stratus, Paris</v>
          </cell>
        </row>
        <row r="1188">
          <cell r="A1188" t="str">
            <v>FR1084</v>
          </cell>
          <cell r="B1188" t="str">
            <v>SCI Turenne, Paris</v>
          </cell>
        </row>
        <row r="1189">
          <cell r="A1189" t="str">
            <v>FR1085</v>
          </cell>
          <cell r="B1189" t="str">
            <v>SCI Trescol, Paris</v>
          </cell>
        </row>
        <row r="1190">
          <cell r="A1190" t="str">
            <v>FR1086</v>
          </cell>
          <cell r="B1190" t="str">
            <v>SCI Du Manoir Queval, Paris</v>
          </cell>
        </row>
        <row r="1191">
          <cell r="A1191" t="str">
            <v>FR1087</v>
          </cell>
          <cell r="B1191" t="str">
            <v>SCI Vilaje, Paris</v>
          </cell>
        </row>
        <row r="1192">
          <cell r="A1192" t="str">
            <v>FR1088</v>
          </cell>
          <cell r="B1192" t="str">
            <v>SCI en Presles, Paris</v>
          </cell>
        </row>
        <row r="1193">
          <cell r="A1193" t="str">
            <v>FR1089</v>
          </cell>
          <cell r="B1193" t="str">
            <v>SCI F.D.B.L., Les deux Alpes</v>
          </cell>
        </row>
        <row r="1194">
          <cell r="A1194" t="str">
            <v>FR1090</v>
          </cell>
          <cell r="B1194" t="str">
            <v>SCI Immobilière des Pennes Mirabeau, Paris</v>
          </cell>
        </row>
        <row r="1195">
          <cell r="A1195" t="str">
            <v>FR1091</v>
          </cell>
          <cell r="B1195" t="str">
            <v>SCI AVIP Atlantique, Paris</v>
          </cell>
        </row>
        <row r="1196">
          <cell r="A1196" t="str">
            <v>FR1092</v>
          </cell>
          <cell r="B1196" t="str">
            <v>SCI des Mercieres, Paris</v>
          </cell>
        </row>
        <row r="1197">
          <cell r="A1197" t="str">
            <v>FR1093</v>
          </cell>
          <cell r="B1197" t="str">
            <v>SCI AVIP Marly-Saint Cyr, Paris</v>
          </cell>
        </row>
        <row r="1198">
          <cell r="A1198" t="str">
            <v>FR1094</v>
          </cell>
          <cell r="B1198" t="str">
            <v>SCI AVIP Champs Elysée, Paris</v>
          </cell>
        </row>
        <row r="1199">
          <cell r="A1199" t="str">
            <v>FR1096</v>
          </cell>
          <cell r="B1199" t="str">
            <v>Dresdner Kleinwort Wasserstein Finance EURL, Paris</v>
          </cell>
        </row>
        <row r="1200">
          <cell r="A1200" t="str">
            <v>FR1097</v>
          </cell>
          <cell r="B1200" t="str">
            <v>SCI AVIP Paris X,  Paris</v>
          </cell>
        </row>
        <row r="1201">
          <cell r="A1201" t="str">
            <v>FR1098</v>
          </cell>
          <cell r="B1201" t="str">
            <v>Fonds Commun de Placement</v>
          </cell>
        </row>
        <row r="1202">
          <cell r="A1202" t="str">
            <v>FR1099</v>
          </cell>
          <cell r="B1202" t="str">
            <v>Dresdner RCM Finances, Paris</v>
          </cell>
        </row>
        <row r="1203">
          <cell r="A1203" t="str">
            <v>FR1102</v>
          </cell>
          <cell r="B1203" t="str">
            <v>Financière Pythagore, Paris</v>
          </cell>
        </row>
        <row r="1204">
          <cell r="A1204" t="str">
            <v>FR1103</v>
          </cell>
          <cell r="B1204" t="str">
            <v>SCI AVIP Boulogne Schumann, Paris</v>
          </cell>
        </row>
        <row r="1205">
          <cell r="A1205" t="str">
            <v>FR1104</v>
          </cell>
          <cell r="B1205" t="str">
            <v>SCI AVIP La Templerie, Paris</v>
          </cell>
        </row>
        <row r="1206">
          <cell r="A1206" t="str">
            <v>FR1105</v>
          </cell>
          <cell r="B1206" t="str">
            <v>SARL Daniel Berthe, Paris</v>
          </cell>
        </row>
        <row r="1207">
          <cell r="A1207" t="str">
            <v>FR1106</v>
          </cell>
          <cell r="B1207" t="str">
            <v>SA KLEBER LONGCHAMP, Paris</v>
          </cell>
        </row>
        <row r="1208">
          <cell r="A1208" t="str">
            <v>FR1107</v>
          </cell>
          <cell r="B1208" t="str">
            <v>SCI J.T., Paris</v>
          </cell>
        </row>
        <row r="1209">
          <cell r="A1209" t="str">
            <v>FR1108</v>
          </cell>
          <cell r="B1209" t="str">
            <v>SCI Rhone Alpe, Paris</v>
          </cell>
        </row>
        <row r="1210">
          <cell r="A1210" t="str">
            <v>FR1109</v>
          </cell>
          <cell r="B1210" t="str">
            <v>SCI Avip des Pivolles, Paris</v>
          </cell>
        </row>
        <row r="1211">
          <cell r="A1211" t="str">
            <v>FR1110</v>
          </cell>
          <cell r="B1211" t="str">
            <v>SCI Bel, Paris</v>
          </cell>
        </row>
        <row r="1212">
          <cell r="A1212" t="str">
            <v>FR1111</v>
          </cell>
          <cell r="B1212" t="str">
            <v>SCI AVIP SCPI Selection, Paris</v>
          </cell>
        </row>
        <row r="1213">
          <cell r="A1213" t="str">
            <v>FR1112</v>
          </cell>
          <cell r="B1213" t="str">
            <v>SCI Fonciere du mas de Roman, Paris</v>
          </cell>
        </row>
        <row r="1214">
          <cell r="A1214" t="str">
            <v>FR1113</v>
          </cell>
          <cell r="B1214" t="str">
            <v>SCI mediterranee distribution, Paris</v>
          </cell>
        </row>
        <row r="1215">
          <cell r="A1215" t="str">
            <v>FR1115</v>
          </cell>
          <cell r="B1215" t="str">
            <v>LJ SARL, Paris</v>
          </cell>
        </row>
        <row r="1216">
          <cell r="A1216" t="str">
            <v>FR1116</v>
          </cell>
          <cell r="B1216" t="str">
            <v>SARL RM Arroux, Paris</v>
          </cell>
        </row>
        <row r="1217">
          <cell r="A1217" t="str">
            <v>FR1118</v>
          </cell>
          <cell r="B1217" t="str">
            <v>SARL BTKM, Paris</v>
          </cell>
        </row>
        <row r="1218">
          <cell r="A1218" t="str">
            <v>FR1120</v>
          </cell>
          <cell r="B1218" t="str">
            <v>Cros Belcher Investissements, Paris</v>
          </cell>
        </row>
        <row r="1219">
          <cell r="A1219" t="str">
            <v>FR1121</v>
          </cell>
          <cell r="B1219" t="str">
            <v>SARL MJBD, Paris</v>
          </cell>
        </row>
        <row r="1220">
          <cell r="A1220" t="str">
            <v>FR1122</v>
          </cell>
          <cell r="B1220" t="str">
            <v>PL Sarl, Paris</v>
          </cell>
        </row>
        <row r="1221">
          <cell r="A1221" t="str">
            <v>FR1123</v>
          </cell>
          <cell r="B1221" t="str">
            <v>EURL SARL du Rocher St. Hélène, Paris</v>
          </cell>
        </row>
        <row r="1222">
          <cell r="A1222" t="str">
            <v>FR1124</v>
          </cell>
          <cell r="B1222" t="str">
            <v>SARL H.B. Pergola, Paris</v>
          </cell>
        </row>
        <row r="1223">
          <cell r="A1223" t="str">
            <v>FR1125</v>
          </cell>
          <cell r="B1223" t="str">
            <v>SARL MEDISPAC, Paris</v>
          </cell>
        </row>
        <row r="1224">
          <cell r="A1224" t="str">
            <v>FR1126</v>
          </cell>
          <cell r="B1224" t="str">
            <v>SARL G V DEVELOPPEMENT, Paris</v>
          </cell>
        </row>
        <row r="1225">
          <cell r="A1225" t="str">
            <v>FR1127</v>
          </cell>
          <cell r="B1225" t="str">
            <v>EURL DDV, Paris</v>
          </cell>
        </row>
        <row r="1226">
          <cell r="A1226" t="str">
            <v>FR1128</v>
          </cell>
          <cell r="B1226" t="str">
            <v>EURL La Peyrade, Paris</v>
          </cell>
        </row>
        <row r="1227">
          <cell r="A1227" t="str">
            <v>FR1129</v>
          </cell>
          <cell r="B1227" t="str">
            <v>EURL 2D3, Paris</v>
          </cell>
        </row>
        <row r="1228">
          <cell r="A1228" t="str">
            <v>FR1130</v>
          </cell>
          <cell r="B1228" t="str">
            <v>EURL SARL Pascale, Paris</v>
          </cell>
        </row>
        <row r="1229">
          <cell r="A1229" t="str">
            <v>FR1131</v>
          </cell>
          <cell r="B1229" t="str">
            <v>SARL MIDAGUIEM, Paris</v>
          </cell>
        </row>
        <row r="1230">
          <cell r="A1230" t="str">
            <v>FR1132</v>
          </cell>
          <cell r="B1230" t="str">
            <v>SARL MIFRA, Paris</v>
          </cell>
        </row>
        <row r="1231">
          <cell r="A1231" t="str">
            <v>FR1133</v>
          </cell>
          <cell r="B1231" t="str">
            <v>EURL Livi Développement, Paris</v>
          </cell>
        </row>
        <row r="1232">
          <cell r="A1232" t="str">
            <v>FR1134</v>
          </cell>
          <cell r="B1232" t="str">
            <v>SCI Les Hameaux de la Balme, Paris</v>
          </cell>
        </row>
        <row r="1233">
          <cell r="A1233" t="str">
            <v>FR1135</v>
          </cell>
          <cell r="B1233" t="str">
            <v>SCI Quai Joseph Gillet, Paris</v>
          </cell>
        </row>
        <row r="1234">
          <cell r="A1234" t="str">
            <v>FR1137</v>
          </cell>
          <cell r="B1234" t="str">
            <v>SCI Saone Croix Rousse II, Paris</v>
          </cell>
        </row>
        <row r="1235">
          <cell r="A1235" t="str">
            <v>FR1138</v>
          </cell>
          <cell r="B1235" t="str">
            <v>SCI Montferrand, Lyon</v>
          </cell>
        </row>
        <row r="1236">
          <cell r="A1236" t="str">
            <v>FR1139</v>
          </cell>
          <cell r="B1236" t="str">
            <v>SCI La Tour de Meyzieu, Lyon</v>
          </cell>
        </row>
        <row r="1237">
          <cell r="A1237" t="str">
            <v>FR1141</v>
          </cell>
          <cell r="B1237" t="str">
            <v>SCI Les Fontaines de Corbas, Lyon</v>
          </cell>
        </row>
        <row r="1238">
          <cell r="A1238" t="str">
            <v>FR1142</v>
          </cell>
          <cell r="B1238" t="str">
            <v>SCI Norly II, Lyon</v>
          </cell>
        </row>
        <row r="1239">
          <cell r="A1239" t="str">
            <v>FR1143</v>
          </cell>
          <cell r="B1239" t="str">
            <v>SCI Val de Montferrand I, Lyon</v>
          </cell>
        </row>
        <row r="1240">
          <cell r="A1240" t="str">
            <v>FR1144</v>
          </cell>
          <cell r="B1240" t="str">
            <v>SCI Les Antonins, Grenoble</v>
          </cell>
        </row>
        <row r="1241">
          <cell r="A1241" t="str">
            <v>FR1145</v>
          </cell>
          <cell r="B1241" t="str">
            <v>SCI Fontaine Saint Martin, Lyon</v>
          </cell>
        </row>
        <row r="1242">
          <cell r="A1242" t="str">
            <v>FR1146</v>
          </cell>
          <cell r="B1242" t="str">
            <v>SCI Ollier, Villeurbanne</v>
          </cell>
        </row>
        <row r="1243">
          <cell r="A1243" t="str">
            <v>FR1147</v>
          </cell>
          <cell r="B1243" t="str">
            <v>Patrice Wargny S.A., Paris</v>
          </cell>
        </row>
        <row r="1244">
          <cell r="A1244" t="str">
            <v>FR1151</v>
          </cell>
          <cell r="B1244" t="str">
            <v>DOUBL ' ACTIV 2008 L</v>
          </cell>
        </row>
        <row r="1245">
          <cell r="A1245" t="str">
            <v>FR1152</v>
          </cell>
          <cell r="B1245" t="str">
            <v>DOUBL'ACTIV 2008 LM</v>
          </cell>
        </row>
        <row r="1246">
          <cell r="A1246" t="str">
            <v>FR1155</v>
          </cell>
          <cell r="B1246" t="str">
            <v>DRCM JAPON LM</v>
          </cell>
        </row>
        <row r="1247">
          <cell r="A1247" t="str">
            <v>FR1161</v>
          </cell>
          <cell r="B1247" t="str">
            <v>SSC Société de Services Communs</v>
          </cell>
        </row>
        <row r="1248">
          <cell r="A1248" t="str">
            <v>FR1162</v>
          </cell>
          <cell r="B1248" t="str">
            <v>SF LH MIN FC_PLAN_DUM</v>
          </cell>
        </row>
        <row r="1249">
          <cell r="A1249" t="str">
            <v>FR1163</v>
          </cell>
          <cell r="B1249" t="str">
            <v>Sa Paindavoine, Paris</v>
          </cell>
        </row>
        <row r="1250">
          <cell r="A1250" t="str">
            <v>FR1164</v>
          </cell>
          <cell r="B1250" t="str">
            <v>Sarl FFE, Paris</v>
          </cell>
        </row>
        <row r="1251">
          <cell r="A1251" t="str">
            <v>FR1165</v>
          </cell>
          <cell r="B1251" t="str">
            <v>SNC AIP, Paris</v>
          </cell>
        </row>
        <row r="1252">
          <cell r="A1252" t="str">
            <v>FR1167</v>
          </cell>
          <cell r="B1252" t="str">
            <v>SAS LAENNEC, Paris</v>
          </cell>
        </row>
        <row r="1253">
          <cell r="A1253" t="str">
            <v>FR1168</v>
          </cell>
          <cell r="B1253" t="str">
            <v>Martin Maurel Vie, Paris</v>
          </cell>
        </row>
        <row r="1254">
          <cell r="A1254" t="str">
            <v>FR1169</v>
          </cell>
          <cell r="B1254" t="str">
            <v>Cabinet Terlier SARL</v>
          </cell>
        </row>
        <row r="1255">
          <cell r="A1255" t="str">
            <v>FR1172</v>
          </cell>
          <cell r="B1255" t="str">
            <v>AGF ASCENSION 2011 L</v>
          </cell>
        </row>
        <row r="1256">
          <cell r="A1256" t="str">
            <v>FR1174</v>
          </cell>
          <cell r="B1256" t="str">
            <v>AGF BIPLUS 2 L</v>
          </cell>
        </row>
        <row r="1257">
          <cell r="A1257" t="str">
            <v>FR1178</v>
          </cell>
          <cell r="B1257" t="str">
            <v>AGF Multi Alternatives L</v>
          </cell>
        </row>
        <row r="1258">
          <cell r="A1258" t="str">
            <v>FR1179</v>
          </cell>
          <cell r="B1258" t="str">
            <v>AGF Multi Alternatives LM</v>
          </cell>
        </row>
        <row r="1259">
          <cell r="A1259" t="str">
            <v>FR1180</v>
          </cell>
          <cell r="B1259" t="str">
            <v>AGF VALEUR DURABLES L</v>
          </cell>
        </row>
        <row r="1260">
          <cell r="A1260" t="str">
            <v>FR1181</v>
          </cell>
          <cell r="B1260" t="str">
            <v>AGF VALEUR DURABLES LM</v>
          </cell>
        </row>
        <row r="1261">
          <cell r="A1261" t="str">
            <v>FR1182</v>
          </cell>
          <cell r="B1261" t="str">
            <v>AGF Indice Japon L</v>
          </cell>
        </row>
        <row r="1262">
          <cell r="A1262" t="str">
            <v>FR1183</v>
          </cell>
          <cell r="B1262" t="str">
            <v>AGF Indice Japon LM</v>
          </cell>
        </row>
        <row r="1263">
          <cell r="A1263" t="str">
            <v>FR1186</v>
          </cell>
          <cell r="B1263" t="str">
            <v>AGF Indice Japon NL</v>
          </cell>
        </row>
        <row r="1264">
          <cell r="A1264" t="str">
            <v>FR1187</v>
          </cell>
          <cell r="B1264" t="str">
            <v>GESPAC Systems, Saint-Aubin</v>
          </cell>
        </row>
        <row r="1265">
          <cell r="A1265" t="str">
            <v>FR1188</v>
          </cell>
          <cell r="B1265" t="str">
            <v>Pechiney S.A., Paris</v>
          </cell>
        </row>
        <row r="1266">
          <cell r="A1266" t="str">
            <v>FR1189</v>
          </cell>
          <cell r="B1266" t="str">
            <v>S.N.C. Haussmann Viager 2</v>
          </cell>
        </row>
        <row r="1267">
          <cell r="A1267" t="str">
            <v>FR1190</v>
          </cell>
          <cell r="B1267" t="str">
            <v>SF Development FCPR L</v>
          </cell>
        </row>
        <row r="1268">
          <cell r="A1268" t="str">
            <v>FR1191</v>
          </cell>
          <cell r="B1268" t="str">
            <v>SF.Development FCPR LM</v>
          </cell>
        </row>
        <row r="1269">
          <cell r="A1269" t="str">
            <v>FR1193</v>
          </cell>
          <cell r="B1269" t="str">
            <v>PAREF, Paris</v>
          </cell>
        </row>
        <row r="1270">
          <cell r="A1270" t="str">
            <v>FR1194</v>
          </cell>
          <cell r="B1270" t="str">
            <v>AGF Indice Euroland</v>
          </cell>
        </row>
        <row r="1271">
          <cell r="A1271" t="str">
            <v>FR1195</v>
          </cell>
          <cell r="B1271" t="str">
            <v>AGF Indice Euroland LHM</v>
          </cell>
        </row>
        <row r="1272">
          <cell r="A1272" t="str">
            <v>FR1196</v>
          </cell>
          <cell r="B1272" t="str">
            <v>AGF Indice Euroland NL</v>
          </cell>
        </row>
        <row r="1273">
          <cell r="A1273" t="str">
            <v>FR1197</v>
          </cell>
          <cell r="B1273" t="str">
            <v>Real Fr Haussmann SAS, Paris</v>
          </cell>
        </row>
        <row r="1274">
          <cell r="A1274" t="str">
            <v>FR1198</v>
          </cell>
          <cell r="B1274" t="str">
            <v>SCI Carmidaloc, Paris</v>
          </cell>
        </row>
        <row r="1275">
          <cell r="A1275" t="str">
            <v>FR1199</v>
          </cell>
          <cell r="B1275" t="str">
            <v>BARTEC s.a.r.l., Fegersheim Cedex/France</v>
          </cell>
        </row>
        <row r="1276">
          <cell r="A1276" t="str">
            <v>FR1200</v>
          </cell>
          <cell r="B1276" t="str">
            <v>AGF RENDEMENT REEL NL</v>
          </cell>
        </row>
        <row r="1277">
          <cell r="A1277" t="str">
            <v>FR1201</v>
          </cell>
          <cell r="B1277" t="str">
            <v>AGF HOSPITAL EURO L</v>
          </cell>
        </row>
        <row r="1278">
          <cell r="A1278" t="str">
            <v>FR1202</v>
          </cell>
          <cell r="B1278" t="str">
            <v>AGF HOSPITAL EURO LM</v>
          </cell>
        </row>
        <row r="1279">
          <cell r="A1279" t="str">
            <v>FR1204</v>
          </cell>
          <cell r="B1279" t="str">
            <v>AGF RENDEMENT REEL L</v>
          </cell>
        </row>
        <row r="1280">
          <cell r="A1280" t="str">
            <v>FR1205</v>
          </cell>
          <cell r="B1280" t="str">
            <v>AGF RENDEMENT REEL LM</v>
          </cell>
        </row>
        <row r="1281">
          <cell r="A1281" t="str">
            <v>FR1206</v>
          </cell>
          <cell r="B1281" t="str">
            <v>AGF SECURICASH L</v>
          </cell>
        </row>
        <row r="1282">
          <cell r="A1282" t="str">
            <v>FR1207</v>
          </cell>
          <cell r="B1282" t="str">
            <v>AGF SECURICASH LM</v>
          </cell>
        </row>
        <row r="1283">
          <cell r="A1283" t="str">
            <v>FR1208</v>
          </cell>
          <cell r="B1283" t="str">
            <v>AGF SECURICASH NL</v>
          </cell>
        </row>
        <row r="1284">
          <cell r="A1284" t="str">
            <v>FR1212</v>
          </cell>
          <cell r="B1284" t="str">
            <v>AGF VALEURS DURABLES NL</v>
          </cell>
        </row>
        <row r="1285">
          <cell r="A1285" t="str">
            <v>FR1215</v>
          </cell>
          <cell r="B1285" t="str">
            <v>EURL B Anat</v>
          </cell>
        </row>
        <row r="1286">
          <cell r="A1286" t="str">
            <v>FR1216</v>
          </cell>
          <cell r="B1286" t="str">
            <v>EURL PL</v>
          </cell>
        </row>
        <row r="1287">
          <cell r="A1287" t="str">
            <v>FR1217</v>
          </cell>
          <cell r="B1287" t="str">
            <v>EURL COLLEGE CLERC</v>
          </cell>
        </row>
        <row r="1288">
          <cell r="A1288" t="str">
            <v>FR1218</v>
          </cell>
          <cell r="B1288" t="str">
            <v>EURL RM ARROUX</v>
          </cell>
        </row>
        <row r="1289">
          <cell r="A1289" t="str">
            <v>FR1219</v>
          </cell>
          <cell r="B1289" t="str">
            <v>GV DEVELOPPEMENT</v>
          </cell>
        </row>
        <row r="1290">
          <cell r="A1290" t="str">
            <v>FR1220</v>
          </cell>
          <cell r="B1290" t="str">
            <v>LA PEYRADE</v>
          </cell>
        </row>
        <row r="1291">
          <cell r="A1291" t="str">
            <v>FR1221</v>
          </cell>
          <cell r="B1291" t="str">
            <v>MEDISPAC</v>
          </cell>
        </row>
        <row r="1292">
          <cell r="A1292" t="str">
            <v>FR1222</v>
          </cell>
          <cell r="B1292" t="str">
            <v xml:space="preserve">S.A. PRESTALYS                                         </v>
          </cell>
        </row>
        <row r="1293">
          <cell r="A1293" t="str">
            <v>FR1223</v>
          </cell>
          <cell r="B1293" t="str">
            <v>SCI RELAIS S.SAUVEUR</v>
          </cell>
        </row>
        <row r="1294">
          <cell r="A1294" t="str">
            <v>FR1224</v>
          </cell>
          <cell r="B1294" t="str">
            <v>RM ARROUX</v>
          </cell>
        </row>
        <row r="1295">
          <cell r="A1295" t="str">
            <v>FR1225</v>
          </cell>
          <cell r="B1295" t="str">
            <v>EURL ROCHER STE HELENE</v>
          </cell>
        </row>
        <row r="1296">
          <cell r="A1296" t="str">
            <v>FR1226</v>
          </cell>
          <cell r="B1296" t="str">
            <v>SARL L.J</v>
          </cell>
        </row>
        <row r="1297">
          <cell r="A1297" t="str">
            <v>FR1227</v>
          </cell>
          <cell r="B1297" t="str">
            <v>SARL CACHACAG</v>
          </cell>
        </row>
        <row r="1298">
          <cell r="A1298" t="str">
            <v>FR1229</v>
          </cell>
          <cell r="B1298" t="str">
            <v>SARL RS PIAU</v>
          </cell>
        </row>
        <row r="1299">
          <cell r="A1299" t="str">
            <v>FR1230</v>
          </cell>
          <cell r="B1299" t="str">
            <v>SCI CRAM</v>
          </cell>
        </row>
        <row r="1300">
          <cell r="A1300" t="str">
            <v>FR1231</v>
          </cell>
          <cell r="B1300" t="str">
            <v>SCI IDF</v>
          </cell>
        </row>
        <row r="1301">
          <cell r="A1301" t="str">
            <v>FR1233</v>
          </cell>
          <cell r="B1301" t="str">
            <v>YD CHOLLET FINANCE</v>
          </cell>
        </row>
        <row r="1302">
          <cell r="A1302" t="str">
            <v>FR1234</v>
          </cell>
          <cell r="B1302" t="str">
            <v>SCI champ laurent, Paris</v>
          </cell>
        </row>
        <row r="1303">
          <cell r="A1303" t="str">
            <v>FR1236</v>
          </cell>
          <cell r="B1303" t="str">
            <v>SNC Dresdner Services, Paris</v>
          </cell>
        </row>
        <row r="1304">
          <cell r="A1304" t="str">
            <v>FR1237</v>
          </cell>
          <cell r="B1304" t="str">
            <v>EURL BTKM, Paris</v>
          </cell>
        </row>
        <row r="1305">
          <cell r="A1305" t="str">
            <v>FR1238</v>
          </cell>
          <cell r="B1305" t="str">
            <v>AGF AFRIQUE Holding, Paris</v>
          </cell>
        </row>
        <row r="1306">
          <cell r="A1306" t="str">
            <v>FR1240</v>
          </cell>
          <cell r="B1306" t="str">
            <v>Hamudi S.A.</v>
          </cell>
        </row>
        <row r="1307">
          <cell r="A1307" t="str">
            <v>FR1241</v>
          </cell>
          <cell r="B1307" t="str">
            <v>Edile Oblig L</v>
          </cell>
        </row>
        <row r="1308">
          <cell r="A1308" t="str">
            <v>FR1242</v>
          </cell>
          <cell r="B1308" t="str">
            <v>Edile Oblig LM</v>
          </cell>
        </row>
        <row r="1309">
          <cell r="A1309" t="str">
            <v>FR1244</v>
          </cell>
          <cell r="B1309" t="str">
            <v>Phenix Sécurité L</v>
          </cell>
        </row>
        <row r="1310">
          <cell r="A1310" t="str">
            <v>FR1245</v>
          </cell>
          <cell r="B1310" t="str">
            <v>Phenix Sécurité LM</v>
          </cell>
        </row>
        <row r="1311">
          <cell r="A1311" t="str">
            <v>FR1247</v>
          </cell>
          <cell r="B1311" t="str">
            <v>SCI de Bonlieu et du lac</v>
          </cell>
        </row>
        <row r="1312">
          <cell r="A1312" t="str">
            <v>FR1249</v>
          </cell>
          <cell r="B1312" t="str">
            <v>AGF Euro Inflation L</v>
          </cell>
        </row>
        <row r="1313">
          <cell r="A1313" t="str">
            <v>FR1250</v>
          </cell>
          <cell r="B1313" t="str">
            <v>AGF Euro Inflation LM</v>
          </cell>
        </row>
        <row r="1314">
          <cell r="A1314" t="str">
            <v>FR1253</v>
          </cell>
          <cell r="B1314" t="str">
            <v>INVCO SAS, Paris</v>
          </cell>
        </row>
        <row r="1315">
          <cell r="A1315" t="str">
            <v>FR1255</v>
          </cell>
          <cell r="B1315" t="str">
            <v>CHEQUERS CAPITAL FCPR</v>
          </cell>
        </row>
        <row r="1316">
          <cell r="A1316" t="str">
            <v>FR1256</v>
          </cell>
          <cell r="B1316" t="str">
            <v>SWANDER PACE CAPITAL III</v>
          </cell>
        </row>
        <row r="1317">
          <cell r="A1317" t="str">
            <v>FR1257</v>
          </cell>
          <cell r="B1317" t="str">
            <v>Real Faubourg Haussmann SAS</v>
          </cell>
        </row>
        <row r="1318">
          <cell r="A1318" t="str">
            <v>FR1258</v>
          </cell>
          <cell r="B1318" t="str">
            <v>SARL Lège</v>
          </cell>
        </row>
        <row r="1319">
          <cell r="A1319" t="str">
            <v>FR1259</v>
          </cell>
          <cell r="B1319" t="str">
            <v>GIE Victoria Aéronautique</v>
          </cell>
        </row>
        <row r="1320">
          <cell r="A1320" t="str">
            <v>FR1260</v>
          </cell>
          <cell r="B1320" t="str">
            <v>GIE Fleur de Canne</v>
          </cell>
        </row>
        <row r="1321">
          <cell r="A1321" t="str">
            <v>FR1261</v>
          </cell>
          <cell r="B1321" t="str">
            <v>AGF Hospitalier International L</v>
          </cell>
        </row>
        <row r="1322">
          <cell r="A1322" t="str">
            <v>FR1262</v>
          </cell>
          <cell r="B1322" t="str">
            <v>AGF Hospitalier International LM</v>
          </cell>
        </row>
        <row r="1323">
          <cell r="A1323" t="str">
            <v>FR1264</v>
          </cell>
          <cell r="B1323" t="str">
            <v>FS2A S.A., Paris</v>
          </cell>
        </row>
        <row r="1324">
          <cell r="A1324" t="str">
            <v>FR1265</v>
          </cell>
          <cell r="B1324" t="str">
            <v>FRAGONARD ASSURANCE, Paris</v>
          </cell>
        </row>
        <row r="1325">
          <cell r="A1325" t="str">
            <v>FR1274</v>
          </cell>
          <cell r="B1325" t="str">
            <v>GIE Céline Bail, Paris</v>
          </cell>
        </row>
        <row r="1326">
          <cell r="A1326" t="str">
            <v>FR1275</v>
          </cell>
          <cell r="B1326" t="str">
            <v>GIE Céline Bail, Paris</v>
          </cell>
        </row>
        <row r="1327">
          <cell r="A1327" t="str">
            <v>FR1276</v>
          </cell>
          <cell r="B1327" t="str">
            <v>Equity Finance S.A. , Paris</v>
          </cell>
        </row>
        <row r="1328">
          <cell r="A1328" t="str">
            <v>FR1277</v>
          </cell>
          <cell r="B1328" t="str">
            <v>Alpha Private Equity Fund II, Paris</v>
          </cell>
        </row>
        <row r="1329">
          <cell r="A1329" t="str">
            <v>FR1278</v>
          </cell>
          <cell r="B1329" t="str">
            <v>ExonHit Therapeutics S.A., Paris</v>
          </cell>
        </row>
        <row r="1330">
          <cell r="A1330" t="str">
            <v>GB0002</v>
          </cell>
          <cell r="B1330" t="str">
            <v>AGF Insurance Limited, Guildford</v>
          </cell>
        </row>
        <row r="1331">
          <cell r="A1331" t="str">
            <v>GB0003</v>
          </cell>
          <cell r="B1331" t="str">
            <v>Hauteville Insurance Company Limited, Guernsey, Channel Islands</v>
          </cell>
        </row>
        <row r="1332">
          <cell r="A1332" t="str">
            <v>GB0004</v>
          </cell>
          <cell r="B1332" t="str">
            <v>AGF Holdings (UK), Guildford</v>
          </cell>
        </row>
        <row r="1333">
          <cell r="A1333" t="str">
            <v>GB0005</v>
          </cell>
          <cell r="B1333" t="str">
            <v>Johneve Ltd., Guildford</v>
          </cell>
        </row>
        <row r="1334">
          <cell r="A1334" t="str">
            <v>GB0006</v>
          </cell>
          <cell r="B1334" t="str">
            <v>AGF Pension Trustees, Guildford</v>
          </cell>
        </row>
        <row r="1335">
          <cell r="A1335" t="str">
            <v>GB0007</v>
          </cell>
          <cell r="B1335" t="str">
            <v>City of Westminster Insurance Company Ltd., Guildford</v>
          </cell>
        </row>
        <row r="1336">
          <cell r="A1336" t="str">
            <v>GB0008</v>
          </cell>
          <cell r="B1336" t="str">
            <v>NEM Business Services Ltd., Guildford</v>
          </cell>
        </row>
        <row r="1337">
          <cell r="A1337" t="str">
            <v>GB0009</v>
          </cell>
          <cell r="B1337" t="str">
            <v>AGFARC Ltd., London</v>
          </cell>
        </row>
        <row r="1338">
          <cell r="A1338" t="str">
            <v>GB0010</v>
          </cell>
          <cell r="B1338" t="str">
            <v>AGF Project Management Ltd., Guildford</v>
          </cell>
        </row>
        <row r="1339">
          <cell r="A1339" t="str">
            <v>GB0011</v>
          </cell>
          <cell r="B1339" t="str">
            <v>Euler Hermes Holdings UK plc, London</v>
          </cell>
        </row>
        <row r="1340">
          <cell r="A1340" t="str">
            <v>GB0012</v>
          </cell>
          <cell r="B1340" t="str">
            <v>Euler Hermes UK plc, London</v>
          </cell>
        </row>
        <row r="1341">
          <cell r="A1341" t="str">
            <v>GB0014</v>
          </cell>
          <cell r="B1341" t="str">
            <v>TRADE INDEMNITY Collections Ltd. London</v>
          </cell>
        </row>
        <row r="1342">
          <cell r="A1342" t="str">
            <v>GB0015</v>
          </cell>
          <cell r="B1342" t="str">
            <v>Euler Hermes International Ltd., London</v>
          </cell>
        </row>
        <row r="1343">
          <cell r="A1343" t="str">
            <v>GB0016</v>
          </cell>
          <cell r="B1343" t="str">
            <v>Mondial Assistance United Kingdom (MAUK) Ltd., Croydon Surrey</v>
          </cell>
        </row>
        <row r="1344">
          <cell r="A1344" t="str">
            <v>GB0017</v>
          </cell>
          <cell r="B1344" t="str">
            <v>Allianz (UK) Limited, Guildford</v>
          </cell>
        </row>
        <row r="1345">
          <cell r="A1345" t="str">
            <v>GB0018</v>
          </cell>
          <cell r="B1345" t="str">
            <v>British Reserve Insurance Co. Ltd., Guildford</v>
          </cell>
        </row>
        <row r="1346">
          <cell r="A1346" t="str">
            <v>GB0019</v>
          </cell>
          <cell r="B1346" t="str">
            <v>Domestic Insurance Services Ltd,. Guildford</v>
          </cell>
        </row>
        <row r="1347">
          <cell r="A1347" t="str">
            <v>GB0020</v>
          </cell>
          <cell r="B1347" t="str">
            <v>Trafalgar Insurance Public Limited Company, Guildford</v>
          </cell>
        </row>
        <row r="1348">
          <cell r="A1348" t="str">
            <v>GB0021</v>
          </cell>
          <cell r="B1348" t="str">
            <v>Allianz Cornhill Equity Investments Ltd., Guildford</v>
          </cell>
        </row>
        <row r="1349">
          <cell r="A1349" t="str">
            <v>GB0022</v>
          </cell>
          <cell r="B1349" t="str">
            <v>Allianz Cornhill Insurance Company Pension Fund Trustees Ltd., Guildford</v>
          </cell>
        </row>
        <row r="1350">
          <cell r="A1350" t="str">
            <v>GB0023</v>
          </cell>
          <cell r="B1350" t="str">
            <v>Cornhill Unit Trust Managers Ltd., Guildford</v>
          </cell>
        </row>
        <row r="1351">
          <cell r="A1351" t="str">
            <v>GB0024</v>
          </cell>
          <cell r="B1351" t="str">
            <v>Cornhill Insurance (Guernsey) Ltd., Guernsey/Channel Islands</v>
          </cell>
        </row>
        <row r="1352">
          <cell r="A1352" t="str">
            <v>GB0025</v>
          </cell>
          <cell r="B1352" t="str">
            <v>Allianz Cornhill Financial Management Ltd., Guildford</v>
          </cell>
        </row>
        <row r="1353">
          <cell r="A1353" t="str">
            <v>GB0026</v>
          </cell>
          <cell r="B1353" t="str">
            <v>Allianz Cornhill Investment Properties Ltd., Guildford</v>
          </cell>
        </row>
        <row r="1354">
          <cell r="A1354" t="str">
            <v>GB0027</v>
          </cell>
          <cell r="B1354" t="str">
            <v>Cornhill Trustee (Guernsey) Ltd., Guernsey</v>
          </cell>
        </row>
        <row r="1355">
          <cell r="A1355" t="str">
            <v>GB0029</v>
          </cell>
          <cell r="B1355" t="str">
            <v>Ajax Insurance Holdings Limited, Guildford</v>
          </cell>
        </row>
        <row r="1356">
          <cell r="A1356" t="str">
            <v>GB0032</v>
          </cell>
          <cell r="B1356" t="str">
            <v>M.R. Print Management Ltd., Guildford</v>
          </cell>
        </row>
        <row r="1357">
          <cell r="A1357" t="str">
            <v>GB0036</v>
          </cell>
          <cell r="B1357" t="str">
            <v>Pet Plan Ltd., Guildford</v>
          </cell>
        </row>
        <row r="1358">
          <cell r="A1358" t="str">
            <v>GB0037</v>
          </cell>
          <cell r="B1358" t="str">
            <v>The Ajax Insurance Association Ltd., Guildford</v>
          </cell>
        </row>
        <row r="1359">
          <cell r="A1359" t="str">
            <v>GB0040</v>
          </cell>
          <cell r="B1359" t="str">
            <v>DBI Insurance Company  Ltd., Guildford</v>
          </cell>
        </row>
        <row r="1360">
          <cell r="A1360" t="str">
            <v>GB0041</v>
          </cell>
          <cell r="B1360" t="str">
            <v>Allianz Cornhill Insurance plc., Guildford</v>
          </cell>
        </row>
        <row r="1361">
          <cell r="A1361" t="str">
            <v>GB0043</v>
          </cell>
          <cell r="B1361" t="str">
            <v>Euler Hermes Guarantee plc., Tonbridge</v>
          </cell>
        </row>
        <row r="1362">
          <cell r="A1362" t="str">
            <v>GB0047</v>
          </cell>
          <cell r="B1362" t="str">
            <v>The MI Property Management Company Limited, Guildford</v>
          </cell>
        </row>
        <row r="1363">
          <cell r="A1363" t="str">
            <v>GB0049</v>
          </cell>
          <cell r="B1363" t="str">
            <v>The MI Group Limited, Guildford</v>
          </cell>
        </row>
        <row r="1364">
          <cell r="A1364" t="str">
            <v>GB0050</v>
          </cell>
          <cell r="B1364" t="str">
            <v>Reliance Trading Co. (Liverpool) Limited, Guildford</v>
          </cell>
        </row>
        <row r="1365">
          <cell r="A1365" t="str">
            <v>GB0052</v>
          </cell>
          <cell r="B1365" t="str">
            <v>Allianz International Ltd., Guildford</v>
          </cell>
        </row>
        <row r="1366">
          <cell r="A1366" t="str">
            <v>GB0053</v>
          </cell>
          <cell r="B1366" t="str">
            <v>Broker Direct Plc, Egerton / Bolton</v>
          </cell>
        </row>
        <row r="1367">
          <cell r="A1367" t="str">
            <v>GB0055</v>
          </cell>
          <cell r="B1367" t="str">
            <v>Allianz Cornhill Northern Ireland Limited, Belfast</v>
          </cell>
        </row>
        <row r="1368">
          <cell r="A1368" t="str">
            <v>GB0056</v>
          </cell>
          <cell r="B1368" t="str">
            <v>First Rate Direct Limited, Belfast</v>
          </cell>
        </row>
        <row r="1369">
          <cell r="A1369" t="str">
            <v>GB0058</v>
          </cell>
          <cell r="B1369" t="str">
            <v>PIMCO Europe Limited, London</v>
          </cell>
        </row>
        <row r="1370">
          <cell r="A1370" t="str">
            <v>GB0059</v>
          </cell>
          <cell r="B1370" t="str">
            <v>PIMCO Japan Ltd., Tokyo</v>
          </cell>
        </row>
        <row r="1371">
          <cell r="A1371" t="str">
            <v>GB0060</v>
          </cell>
          <cell r="B1371" t="str">
            <v>Allianz Share Scheme Trustees Limited, Guildford</v>
          </cell>
        </row>
        <row r="1372">
          <cell r="A1372" t="str">
            <v>GB0069</v>
          </cell>
          <cell r="B1372" t="str">
            <v>Dunedin Underwriters (HMT), Ltd., Großbritannien</v>
          </cell>
        </row>
        <row r="1373">
          <cell r="A1373" t="str">
            <v>GB0071</v>
          </cell>
          <cell r="B1373" t="str">
            <v>CINVEN Fund No. 1 Limited Partnership, London</v>
          </cell>
        </row>
        <row r="1374">
          <cell r="A1374" t="str">
            <v>GB0074</v>
          </cell>
          <cell r="B1374" t="str">
            <v>World Access Europe LTD., London</v>
          </cell>
        </row>
        <row r="1375">
          <cell r="A1375" t="str">
            <v>GB0076</v>
          </cell>
          <cell r="B1375" t="str">
            <v>Dresdner Kleinwort Wasserstein Group Ltd, London</v>
          </cell>
        </row>
        <row r="1376">
          <cell r="A1376" t="str">
            <v>GB0078</v>
          </cell>
          <cell r="B1376" t="str">
            <v>Dresdner Investments (UK) Ltd, London</v>
          </cell>
        </row>
        <row r="1377">
          <cell r="A1377" t="str">
            <v>GB0079</v>
          </cell>
          <cell r="B1377" t="str">
            <v>Allianz Global Investors Services (UK) Ltd, London</v>
          </cell>
        </row>
        <row r="1378">
          <cell r="A1378" t="str">
            <v>GB0080</v>
          </cell>
          <cell r="B1378" t="str">
            <v>Dresdner RCM Global Investors (Jersey) Ltd, St. Helier/Jersey</v>
          </cell>
        </row>
        <row r="1379">
          <cell r="A1379" t="str">
            <v>GB0081</v>
          </cell>
          <cell r="B1379" t="str">
            <v>Herradura Ltd, London</v>
          </cell>
        </row>
        <row r="1380">
          <cell r="A1380" t="str">
            <v>GB0082</v>
          </cell>
          <cell r="B1380" t="str">
            <v>Marlyna Ltd, London</v>
          </cell>
        </row>
        <row r="1381">
          <cell r="A1381" t="str">
            <v>GB0083</v>
          </cell>
          <cell r="B1381" t="str">
            <v>Orbis Group Ltd, St. Peter Port/Guernsey</v>
          </cell>
        </row>
        <row r="1382">
          <cell r="A1382" t="str">
            <v>GB0084</v>
          </cell>
          <cell r="B1382" t="str">
            <v>Kleinwort Capital Trust plc, London</v>
          </cell>
        </row>
        <row r="1383">
          <cell r="A1383" t="str">
            <v>GB0085</v>
          </cell>
          <cell r="B1383" t="str">
            <v>Erobon Ltd, St. Helier/Jersey</v>
          </cell>
        </row>
        <row r="1384">
          <cell r="A1384" t="str">
            <v>GB0087</v>
          </cell>
          <cell r="B1384" t="str">
            <v>Borrowdale Nominees Ltd, St. Peter Port/Guernsey</v>
          </cell>
        </row>
        <row r="1385">
          <cell r="A1385" t="str">
            <v>GB0088</v>
          </cell>
          <cell r="B1385" t="str">
            <v>British Financial Union Ltd, London</v>
          </cell>
        </row>
        <row r="1386">
          <cell r="A1386" t="str">
            <v>GB0093</v>
          </cell>
          <cell r="B1386" t="str">
            <v>Corporate Secretaries (Jersey) Ltd, St. Helier/Jersey</v>
          </cell>
        </row>
        <row r="1387">
          <cell r="A1387" t="str">
            <v>GB0094</v>
          </cell>
          <cell r="B1387" t="str">
            <v>Corporate Services (Guernsey) Ltd, St. Peter Port/Guernsey</v>
          </cell>
        </row>
        <row r="1388">
          <cell r="A1388" t="str">
            <v>GB0098</v>
          </cell>
          <cell r="B1388" t="str">
            <v>Dresdner Kleinwort Wasserstein Overseas Employees Ltd, London</v>
          </cell>
        </row>
        <row r="1389">
          <cell r="A1389" t="str">
            <v>GB0099</v>
          </cell>
          <cell r="B1389" t="str">
            <v>Dresdner Kleinwort Capital Jersey Ltd, St. Helier/Jersey</v>
          </cell>
        </row>
        <row r="1390">
          <cell r="A1390" t="str">
            <v>GB0100</v>
          </cell>
          <cell r="B1390" t="str">
            <v>Dresdner Kleinwort Capital UK Ltd, London</v>
          </cell>
        </row>
        <row r="1391">
          <cell r="A1391" t="str">
            <v>GB0101</v>
          </cell>
          <cell r="B1391" t="str">
            <v>Dresdner Kleinwort Benson Services (Guernsey) Ltd, St. Peter Port/Guernsey</v>
          </cell>
        </row>
        <row r="1392">
          <cell r="A1392" t="str">
            <v>GB0102</v>
          </cell>
          <cell r="B1392" t="str">
            <v>Allianz Global Investors (UK) Ltd, London</v>
          </cell>
        </row>
        <row r="1393">
          <cell r="A1393" t="str">
            <v>GB0104</v>
          </cell>
          <cell r="B1393" t="str">
            <v>RCM (UK). Ltd., London</v>
          </cell>
        </row>
        <row r="1394">
          <cell r="A1394" t="str">
            <v>GB0106</v>
          </cell>
          <cell r="B1394" t="str">
            <v>Dresdner RCM Nominee Services Ltd, George Town/Grand Cayman</v>
          </cell>
        </row>
        <row r="1395">
          <cell r="A1395" t="str">
            <v>GB0108</v>
          </cell>
          <cell r="B1395" t="str">
            <v>Elco Leasing Ltd, London</v>
          </cell>
        </row>
        <row r="1396">
          <cell r="A1396" t="str">
            <v>GB0110</v>
          </cell>
          <cell r="B1396" t="str">
            <v>European Properties Inc Ltd, London</v>
          </cell>
        </row>
        <row r="1397">
          <cell r="A1397" t="str">
            <v>GB0112</v>
          </cell>
          <cell r="B1397" t="str">
            <v>European Venture Partners (General Partner) Ltd, London</v>
          </cell>
        </row>
        <row r="1398">
          <cell r="A1398" t="str">
            <v>GB0113</v>
          </cell>
          <cell r="B1398" t="str">
            <v>European Venture Partners (Holdings) Ltd, St. Helier/Jersey</v>
          </cell>
        </row>
        <row r="1399">
          <cell r="A1399" t="str">
            <v>GB0114</v>
          </cell>
          <cell r="B1399" t="str">
            <v>European Venture Partners LP, London</v>
          </cell>
        </row>
        <row r="1400">
          <cell r="A1400" t="str">
            <v>GB0115</v>
          </cell>
          <cell r="B1400" t="str">
            <v>European Venture Partners Ltd, London</v>
          </cell>
        </row>
        <row r="1401">
          <cell r="A1401" t="str">
            <v>GB0117</v>
          </cell>
          <cell r="B1401" t="str">
            <v>Fenchurch Fiduciaries Ltd, St. Helier/Jersey</v>
          </cell>
        </row>
        <row r="1402">
          <cell r="A1402" t="str">
            <v>GB0118</v>
          </cell>
          <cell r="B1402" t="str">
            <v>Fenchurch Finance Ltd, St. Helier/Jersey</v>
          </cell>
        </row>
        <row r="1403">
          <cell r="A1403" t="str">
            <v>GB0119</v>
          </cell>
          <cell r="B1403" t="str">
            <v>Fenchurch International Holdings Ltd, St. Helier/Jersey</v>
          </cell>
        </row>
        <row r="1404">
          <cell r="A1404" t="str">
            <v>GB0120</v>
          </cell>
          <cell r="B1404" t="str">
            <v>Fenchurch Nominees Ltd, London</v>
          </cell>
        </row>
        <row r="1405">
          <cell r="A1405" t="str">
            <v>GB0121</v>
          </cell>
          <cell r="B1405" t="str">
            <v>Fenchurch Nominees Ltd, St. Helier/Jersey</v>
          </cell>
        </row>
        <row r="1406">
          <cell r="A1406" t="str">
            <v>GB0122</v>
          </cell>
          <cell r="B1406" t="str">
            <v>Fenchurch Properties Ltd, St. Helier/Jersey</v>
          </cell>
        </row>
        <row r="1407">
          <cell r="A1407" t="str">
            <v>GB0123</v>
          </cell>
          <cell r="B1407" t="str">
            <v>Fenchurch Trust Ltd, St. Helier/Jersey</v>
          </cell>
        </row>
        <row r="1408">
          <cell r="A1408" t="str">
            <v>GB0124</v>
          </cell>
          <cell r="B1408" t="str">
            <v>Fendrake Ltd, London</v>
          </cell>
        </row>
        <row r="1409">
          <cell r="A1409" t="str">
            <v>GB0125</v>
          </cell>
          <cell r="B1409" t="str">
            <v>Foreign Holdings Ltd, London</v>
          </cell>
        </row>
        <row r="1410">
          <cell r="A1410" t="str">
            <v>GB0126</v>
          </cell>
          <cell r="B1410" t="str">
            <v>Frank Nominees Ltd, London</v>
          </cell>
        </row>
        <row r="1411">
          <cell r="A1411" t="str">
            <v>GB0129</v>
          </cell>
          <cell r="B1411" t="str">
            <v>Hilary Nominees Ltd, St. Helier/Jersey</v>
          </cell>
        </row>
        <row r="1412">
          <cell r="A1412" t="str">
            <v>GB0130</v>
          </cell>
          <cell r="B1412" t="str">
            <v>Hilary Street Properties Ltd, St. Helier/Jersey</v>
          </cell>
        </row>
        <row r="1413">
          <cell r="A1413" t="str">
            <v>GB0131</v>
          </cell>
          <cell r="B1413" t="str">
            <v>Inveresk Stockholders Ltd, Edinburgh</v>
          </cell>
        </row>
        <row r="1414">
          <cell r="A1414" t="str">
            <v>GB0133</v>
          </cell>
          <cell r="B1414" t="str">
            <v>KBEMF (GP) Ltd, London</v>
          </cell>
        </row>
        <row r="1415">
          <cell r="A1415" t="str">
            <v>GB0134</v>
          </cell>
          <cell r="B1415" t="str">
            <v>KB EMF II (Guernsey) Ltd, St. Peter Port/Guernsey</v>
          </cell>
        </row>
        <row r="1416">
          <cell r="A1416" t="str">
            <v>GB0140</v>
          </cell>
          <cell r="B1416" t="str">
            <v>KBIM (IT) Nominees Ltd, London</v>
          </cell>
        </row>
        <row r="1417">
          <cell r="A1417" t="str">
            <v>GB0141</v>
          </cell>
          <cell r="B1417" t="str">
            <v>KBIM General Nominees Ltd, London</v>
          </cell>
        </row>
        <row r="1418">
          <cell r="A1418" t="str">
            <v>GB0142</v>
          </cell>
          <cell r="B1418" t="str">
            <v>KBIM International Ltd, London</v>
          </cell>
        </row>
        <row r="1419">
          <cell r="A1419" t="str">
            <v>GB0143</v>
          </cell>
          <cell r="B1419" t="str">
            <v>KBIM Standby Nominees Ltd, London</v>
          </cell>
        </row>
        <row r="1420">
          <cell r="A1420" t="str">
            <v>GB0144</v>
          </cell>
          <cell r="B1420" t="str">
            <v>KB-LPL Inc, New York</v>
          </cell>
        </row>
        <row r="1421">
          <cell r="A1421" t="str">
            <v>GB0145</v>
          </cell>
          <cell r="B1421" t="str">
            <v>DrKW Standby Nominees Ltd, London</v>
          </cell>
        </row>
        <row r="1422">
          <cell r="A1422" t="str">
            <v>GB0147</v>
          </cell>
          <cell r="B1422" t="str">
            <v>Kleinwort Benson (Channel Islands) Investment</v>
          </cell>
        </row>
        <row r="1423">
          <cell r="A1423" t="str">
            <v>GB0148</v>
          </cell>
          <cell r="B1423" t="str">
            <v>Kleinwort Benson (Channel Islands) Ltd., St. Helier/Jersey</v>
          </cell>
        </row>
        <row r="1424">
          <cell r="A1424" t="str">
            <v>GB0149</v>
          </cell>
          <cell r="B1424" t="str">
            <v>Kleinwort Benson (Channel Islands) Trustees</v>
          </cell>
        </row>
        <row r="1425">
          <cell r="A1425" t="str">
            <v>GB0150</v>
          </cell>
          <cell r="B1425" t="str">
            <v>Dresdner Kleinwort Wasserstein (DRC) Ltd, London</v>
          </cell>
        </row>
        <row r="1426">
          <cell r="A1426" t="str">
            <v>GB0151</v>
          </cell>
          <cell r="B1426" t="str">
            <v>Kleinwort Benson (Guernsey) Fund Services Ltd, St. Peter Port/Guernsey</v>
          </cell>
        </row>
        <row r="1427">
          <cell r="A1427" t="str">
            <v>GB0152</v>
          </cell>
          <cell r="B1427" t="str">
            <v>Kleinwort Benson (Guernsey) Ltd, St. Peter Port/Guernsey</v>
          </cell>
        </row>
        <row r="1428">
          <cell r="A1428" t="str">
            <v>GB0153</v>
          </cell>
          <cell r="B1428" t="str">
            <v>Kleinwort Benson (Guernsey) Services Ltd, St. Peter Port/Guernsey</v>
          </cell>
        </row>
        <row r="1429">
          <cell r="A1429" t="str">
            <v>GB0154</v>
          </cell>
          <cell r="B1429" t="str">
            <v>Kleinwort Benson (Guernsey) Trustees Ltd, St. Peter Port/Guernsey</v>
          </cell>
        </row>
        <row r="1430">
          <cell r="A1430" t="str">
            <v>GB0155</v>
          </cell>
          <cell r="B1430" t="str">
            <v>Kleinwort Benson (Jersey) Asset Managers Ltd, St. Helier/Jersey</v>
          </cell>
        </row>
        <row r="1431">
          <cell r="A1431" t="str">
            <v>GB0156</v>
          </cell>
          <cell r="B1431" t="str">
            <v>Kleinwort Benson (Jersey) Fund Managers Ltd, St. Helier/Jersey</v>
          </cell>
        </row>
        <row r="1432">
          <cell r="A1432" t="str">
            <v>GB0157</v>
          </cell>
          <cell r="B1432" t="str">
            <v>Kleinwort Benson (Jersey) Services Ltd, St. Helier/Jersey</v>
          </cell>
        </row>
        <row r="1433">
          <cell r="A1433" t="str">
            <v>GB0158</v>
          </cell>
          <cell r="B1433" t="str">
            <v>Kleinwort Benson (Jersey) Trustees Ltd, St. Helier/Jersey</v>
          </cell>
        </row>
        <row r="1434">
          <cell r="A1434" t="str">
            <v>GB0159</v>
          </cell>
          <cell r="B1434" t="str">
            <v>Dresdner Kleinwort Wasserstein (LBDP) Holdings Ltd, London</v>
          </cell>
        </row>
        <row r="1435">
          <cell r="A1435" t="str">
            <v>GB0160</v>
          </cell>
          <cell r="B1435" t="str">
            <v>Dresdner Kleinwort Wasserstein (LBDP) Ltd, London</v>
          </cell>
        </row>
        <row r="1436">
          <cell r="A1436" t="str">
            <v>GB0161</v>
          </cell>
          <cell r="B1436" t="str">
            <v>Kleinwort Benson Channel Islands (Holdings), St. Peter Port</v>
          </cell>
        </row>
        <row r="1437">
          <cell r="A1437" t="str">
            <v>GB0163</v>
          </cell>
          <cell r="B1437" t="str">
            <v>DrKW Equipment Finance Ltd, London</v>
          </cell>
        </row>
        <row r="1438">
          <cell r="A1438" t="str">
            <v>GB0164</v>
          </cell>
          <cell r="B1438" t="str">
            <v>Kleinwort Benson Equity Partner General Partner Ltd, London</v>
          </cell>
        </row>
        <row r="1439">
          <cell r="A1439" t="str">
            <v>GB0165</v>
          </cell>
          <cell r="B1439" t="str">
            <v>Kleinwort Benson Equity Partners LP, London</v>
          </cell>
        </row>
        <row r="1440">
          <cell r="A1440" t="str">
            <v>GB0166</v>
          </cell>
          <cell r="B1440" t="str">
            <v>Dresdner Kleinwort Wasserstein Europe Ltd, London</v>
          </cell>
        </row>
        <row r="1441">
          <cell r="A1441" t="str">
            <v>GB0167</v>
          </cell>
          <cell r="B1441" t="str">
            <v>Kleinwort Benson Farmland Trust (Managers) Ltd, London</v>
          </cell>
        </row>
        <row r="1442">
          <cell r="A1442" t="str">
            <v>GB0168</v>
          </cell>
          <cell r="B1442" t="str">
            <v>Kleinwort Benson Financial Services Ltd, London</v>
          </cell>
        </row>
        <row r="1443">
          <cell r="A1443" t="str">
            <v>GB0173</v>
          </cell>
          <cell r="B1443" t="str">
            <v>Dresdner Kleinwort Capital Investment Company Ltd, London</v>
          </cell>
        </row>
        <row r="1444">
          <cell r="A1444" t="str">
            <v>GB0174</v>
          </cell>
          <cell r="B1444" t="str">
            <v>Kleinwort Benson Gilts Ltd, London</v>
          </cell>
        </row>
        <row r="1445">
          <cell r="A1445" t="str">
            <v>GB0178</v>
          </cell>
          <cell r="B1445" t="str">
            <v>Kleinwort Benson International Trust Corporation, Prince Edward Island</v>
          </cell>
        </row>
        <row r="1446">
          <cell r="A1446" t="str">
            <v>GB0179</v>
          </cell>
          <cell r="B1446" t="str">
            <v>Kleinwort Benson International Trustees Ltd, New Brunswick</v>
          </cell>
        </row>
        <row r="1447">
          <cell r="A1447" t="str">
            <v>GB0180</v>
          </cell>
          <cell r="B1447" t="str">
            <v>Kleinwort Benson Investment Management Holdings Ltd, London</v>
          </cell>
        </row>
        <row r="1448">
          <cell r="A1448" t="str">
            <v>GB0181</v>
          </cell>
          <cell r="B1448" t="str">
            <v>Kleinwort Benson Investment Management Ltd, London</v>
          </cell>
        </row>
        <row r="1449">
          <cell r="A1449" t="str">
            <v>GB0182</v>
          </cell>
          <cell r="B1449" t="str">
            <v>Dresdner Kleinwort Capital Investment Trust Ltd, London</v>
          </cell>
        </row>
        <row r="1450">
          <cell r="A1450" t="str">
            <v>GB0184</v>
          </cell>
          <cell r="B1450" t="str">
            <v>Dresdner Kleinwort Wasserstein Leasing December (2) Ltd, London</v>
          </cell>
        </row>
        <row r="1451">
          <cell r="A1451" t="str">
            <v>GB0185</v>
          </cell>
          <cell r="B1451" t="str">
            <v>Dresdner Kleinwort Wasserstein Leasing December (3) Ltd, London</v>
          </cell>
        </row>
        <row r="1452">
          <cell r="A1452" t="str">
            <v>GB0186</v>
          </cell>
          <cell r="B1452" t="str">
            <v>Dresdner Kleinwort Wasserstein Leasing December (4) Ltd, London</v>
          </cell>
        </row>
        <row r="1453">
          <cell r="A1453" t="str">
            <v>GB0187</v>
          </cell>
          <cell r="B1453" t="str">
            <v>Dresdner Kleinwort Wasserstein Leasing December (5) Ltd, London</v>
          </cell>
        </row>
        <row r="1454">
          <cell r="A1454" t="str">
            <v>GB0188</v>
          </cell>
          <cell r="B1454" t="str">
            <v>Dresdner Kleinwort Wasserstein Leasing International Ltd, London</v>
          </cell>
        </row>
        <row r="1455">
          <cell r="A1455" t="str">
            <v>GB0189</v>
          </cell>
          <cell r="B1455" t="str">
            <v>Dresdner Kleinwort Wasserstein Leasing June (1) Ltd, London</v>
          </cell>
        </row>
        <row r="1456">
          <cell r="A1456" t="str">
            <v>GB0190</v>
          </cell>
          <cell r="B1456" t="str">
            <v>Dresdner Kleinwort Wasserstein Leasing June (2) Ltd, London</v>
          </cell>
        </row>
        <row r="1457">
          <cell r="A1457" t="str">
            <v>GB0191</v>
          </cell>
          <cell r="B1457" t="str">
            <v>Dresdner Kleinwort Wasserstein Leasing June (3) Ltd, London</v>
          </cell>
        </row>
        <row r="1458">
          <cell r="A1458" t="str">
            <v>GB0192</v>
          </cell>
          <cell r="B1458" t="str">
            <v>Dresdner Kleinwort Wasserstein Leasing Ltd, London</v>
          </cell>
        </row>
        <row r="1459">
          <cell r="A1459" t="str">
            <v>GB0193</v>
          </cell>
          <cell r="B1459" t="str">
            <v>Dresdner Kleinwort Wasserstein Leasing March (1) Ltd, London</v>
          </cell>
        </row>
        <row r="1460">
          <cell r="A1460" t="str">
            <v>GB0194</v>
          </cell>
          <cell r="B1460" t="str">
            <v>Dresdner Kleinwort Wasserstein Leasing March (2) Ltd, London</v>
          </cell>
        </row>
        <row r="1461">
          <cell r="A1461" t="str">
            <v>GB0195</v>
          </cell>
          <cell r="B1461" t="str">
            <v>Dresdner Kleinwort Wasserstein Leasing March (3) Ltd, London</v>
          </cell>
        </row>
        <row r="1462">
          <cell r="A1462" t="str">
            <v>GB0196</v>
          </cell>
          <cell r="B1462" t="str">
            <v>Dresdner Kleinwort Wasserstein Leasing September (1) Ltd, London</v>
          </cell>
        </row>
        <row r="1463">
          <cell r="A1463" t="str">
            <v>GB0198</v>
          </cell>
          <cell r="B1463" t="str">
            <v>Dresdner Kleinwort Wasserstein Leasing September (3) Ltd, London</v>
          </cell>
        </row>
        <row r="1464">
          <cell r="A1464" t="str">
            <v>GB0199</v>
          </cell>
          <cell r="B1464" t="str">
            <v>Dresdner Kleinwort Wasserstein Leasing September (4) Ltd, London</v>
          </cell>
        </row>
        <row r="1465">
          <cell r="A1465" t="str">
            <v>GB0200</v>
          </cell>
          <cell r="B1465" t="str">
            <v>Dresdner Kleinwort Wasserstein Ltd, London</v>
          </cell>
        </row>
        <row r="1466">
          <cell r="A1466" t="str">
            <v>GB0201</v>
          </cell>
          <cell r="B1466" t="str">
            <v>Dresdner Kleinwort Wasserstein Metals Ltd, London</v>
          </cell>
        </row>
        <row r="1467">
          <cell r="A1467" t="str">
            <v>GB0202</v>
          </cell>
          <cell r="B1467" t="str">
            <v>Dresdner Kleinwort Wasserstein Overseas Holdings plc, London</v>
          </cell>
        </row>
        <row r="1468">
          <cell r="A1468" t="str">
            <v>GB0207</v>
          </cell>
          <cell r="B1468" t="str">
            <v>Kleinwort Benson Trustees Ltd, London</v>
          </cell>
        </row>
        <row r="1469">
          <cell r="A1469" t="str">
            <v>GB0208</v>
          </cell>
          <cell r="B1469" t="str">
            <v>Kleinwort Benson Unit Trusts Ltd, London</v>
          </cell>
        </row>
        <row r="1470">
          <cell r="A1470" t="str">
            <v>GB0209</v>
          </cell>
          <cell r="B1470" t="str">
            <v>Kleinwort Benson Ventures LP, London</v>
          </cell>
        </row>
        <row r="1471">
          <cell r="A1471" t="str">
            <v>GB0210</v>
          </cell>
          <cell r="B1471" t="str">
            <v>Dresdner Kleinwort Capital Ventures Management Ltd, London</v>
          </cell>
        </row>
        <row r="1472">
          <cell r="A1472" t="str">
            <v>GB0212</v>
          </cell>
          <cell r="B1472" t="str">
            <v>Knowlfa Ltd, St. Helier/Jersey</v>
          </cell>
        </row>
        <row r="1473">
          <cell r="A1473" t="str">
            <v>GB0213</v>
          </cell>
          <cell r="B1473" t="str">
            <v>Langbourn Nominees Ltd, London</v>
          </cell>
        </row>
        <row r="1474">
          <cell r="A1474" t="str">
            <v>GB0214</v>
          </cell>
          <cell r="B1474" t="str">
            <v>Langdale Nominees Ltd, St. Peter Port/Guernsey</v>
          </cell>
        </row>
        <row r="1475">
          <cell r="A1475" t="str">
            <v>GB0215</v>
          </cell>
          <cell r="B1475" t="str">
            <v>Langham Nominees Ltd, London</v>
          </cell>
        </row>
        <row r="1476">
          <cell r="A1476" t="str">
            <v>GB0217</v>
          </cell>
          <cell r="B1476" t="str">
            <v>Morris (S.P.) Holdings Ltd, London</v>
          </cell>
        </row>
        <row r="1477">
          <cell r="A1477" t="str">
            <v>GB0218</v>
          </cell>
          <cell r="B1477" t="str">
            <v>MTS Accounting Services Ltd, London</v>
          </cell>
        </row>
        <row r="1478">
          <cell r="A1478" t="str">
            <v>GB0220</v>
          </cell>
          <cell r="B1478" t="str">
            <v>Norman Nominees Ltd, London</v>
          </cell>
        </row>
        <row r="1479">
          <cell r="A1479" t="str">
            <v>GB0221</v>
          </cell>
          <cell r="B1479" t="str">
            <v>Orbis Business Services Ltd, St. Peter Port/Guernsey</v>
          </cell>
        </row>
        <row r="1480">
          <cell r="A1480" t="str">
            <v>GB0222</v>
          </cell>
          <cell r="B1480" t="str">
            <v>Orbis Directors (No 1) Ltd, St. Peter Port/Guernsey</v>
          </cell>
        </row>
        <row r="1481">
          <cell r="A1481" t="str">
            <v>GB0223</v>
          </cell>
          <cell r="B1481" t="str">
            <v>Orbis Directors (No 2) Ltd, St. Peter Port/Guernsey</v>
          </cell>
        </row>
        <row r="1482">
          <cell r="A1482" t="str">
            <v>GB0224</v>
          </cell>
          <cell r="B1482" t="str">
            <v>Orbis Management Ltd, St. Helier/Jersey</v>
          </cell>
        </row>
        <row r="1483">
          <cell r="A1483" t="str">
            <v>GB0225</v>
          </cell>
          <cell r="B1483" t="str">
            <v>Orbis Management Ltd, St. Peter Port/Guernsey</v>
          </cell>
        </row>
        <row r="1484">
          <cell r="A1484" t="str">
            <v>GB0226</v>
          </cell>
          <cell r="B1484" t="str">
            <v>Orbis Nominees Jersey Ltd, St. Helier/Jersey</v>
          </cell>
        </row>
        <row r="1485">
          <cell r="A1485" t="str">
            <v>GB0227</v>
          </cell>
          <cell r="B1485" t="str">
            <v>Orbis Pensions Trustees Ltd, St. Peter Port/Guernsey</v>
          </cell>
        </row>
        <row r="1486">
          <cell r="A1486" t="str">
            <v>GB0228</v>
          </cell>
          <cell r="B1486" t="str">
            <v>Orbis Secretaries Jersey Ltd, St. Helier/Jersey</v>
          </cell>
        </row>
        <row r="1487">
          <cell r="A1487" t="str">
            <v>GB0229</v>
          </cell>
          <cell r="B1487" t="str">
            <v>Orbis SPV Management Ltd, St. Helier/Jersey</v>
          </cell>
        </row>
        <row r="1488">
          <cell r="A1488" t="str">
            <v>GB0230</v>
          </cell>
          <cell r="B1488" t="str">
            <v>Orbis Tax Services Ltd, St. Peter Port/Guernsey</v>
          </cell>
        </row>
        <row r="1489">
          <cell r="A1489" t="str">
            <v>GB0231</v>
          </cell>
          <cell r="B1489" t="str">
            <v>Orbis Trustees (1997) Ltd, St. Peter Port/Guernsey</v>
          </cell>
        </row>
        <row r="1490">
          <cell r="A1490" t="str">
            <v>GB0233</v>
          </cell>
          <cell r="B1490" t="str">
            <v>Orbis Trustees Guernsey Ltd, St. Peter Port/Guernsey</v>
          </cell>
        </row>
        <row r="1491">
          <cell r="A1491" t="str">
            <v>GB0234</v>
          </cell>
          <cell r="B1491" t="str">
            <v>Orbis Trustees Jersey (1997) Ltd, St. Helier/Jersey</v>
          </cell>
        </row>
        <row r="1492">
          <cell r="A1492" t="str">
            <v>GB0235</v>
          </cell>
          <cell r="B1492" t="str">
            <v>Orbis Trustees Jersey Ltd, St. Helier/Jersey</v>
          </cell>
        </row>
        <row r="1493">
          <cell r="A1493" t="str">
            <v>GB0236</v>
          </cell>
          <cell r="B1493" t="str">
            <v>Orbis Trustees Ltd, London</v>
          </cell>
        </row>
        <row r="1494">
          <cell r="A1494" t="str">
            <v>GB0237</v>
          </cell>
          <cell r="B1494" t="str">
            <v>Parc Continental Ltd, London</v>
          </cell>
        </row>
        <row r="1495">
          <cell r="A1495" t="str">
            <v>GB0240</v>
          </cell>
          <cell r="B1495" t="str">
            <v>Peter Street Properties Ltd, London</v>
          </cell>
        </row>
        <row r="1496">
          <cell r="A1496" t="str">
            <v>GB0243</v>
          </cell>
          <cell r="B1496" t="str">
            <v>Portway Insurance PCC Ltd, London</v>
          </cell>
        </row>
        <row r="1497">
          <cell r="A1497" t="str">
            <v>GB0244</v>
          </cell>
          <cell r="B1497" t="str">
            <v>R. B. Nominees Ltd, London</v>
          </cell>
        </row>
        <row r="1498">
          <cell r="A1498" t="str">
            <v>GB0251</v>
          </cell>
          <cell r="B1498" t="str">
            <v>Robert Benson Lonsdale &amp; Co (Canada) Ltd, London</v>
          </cell>
        </row>
        <row r="1499">
          <cell r="A1499" t="str">
            <v>GB0252</v>
          </cell>
          <cell r="B1499" t="str">
            <v>Robert Benson Lonsdale &amp; Co. Ltd, London</v>
          </cell>
        </row>
        <row r="1500">
          <cell r="A1500" t="str">
            <v>GB0253</v>
          </cell>
          <cell r="B1500" t="str">
            <v>Rood Nominees Ltd, London</v>
          </cell>
        </row>
        <row r="1501">
          <cell r="A1501" t="str">
            <v>GB0254</v>
          </cell>
          <cell r="B1501" t="str">
            <v>S. C. I. Garibaldi, Lyon</v>
          </cell>
        </row>
        <row r="1502">
          <cell r="A1502" t="str">
            <v>GB0255</v>
          </cell>
          <cell r="B1502" t="str">
            <v>S. C. I. Part-Dieu, Lyon</v>
          </cell>
        </row>
        <row r="1503">
          <cell r="A1503" t="str">
            <v>GB0256</v>
          </cell>
          <cell r="B1503" t="str">
            <v>Sealdrift Ltd, London</v>
          </cell>
        </row>
        <row r="1504">
          <cell r="A1504" t="str">
            <v>GB0257</v>
          </cell>
          <cell r="B1504" t="str">
            <v>SK Marine Ltd, Manchester</v>
          </cell>
        </row>
        <row r="1505">
          <cell r="A1505" t="str">
            <v>GB0260</v>
          </cell>
          <cell r="B1505" t="str">
            <v>Thornton Management (C.I.) Ltd, St. Peter Port/Guernsey</v>
          </cell>
        </row>
        <row r="1506">
          <cell r="A1506" t="str">
            <v>GB0261</v>
          </cell>
          <cell r="B1506" t="str">
            <v>Allianz Global Investors Nominees (UK) Ltd, London</v>
          </cell>
        </row>
        <row r="1507">
          <cell r="A1507" t="str">
            <v>GB0264</v>
          </cell>
          <cell r="B1507" t="str">
            <v>Westbourne Properties Ltd, St. Peter Port/Guernsey</v>
          </cell>
        </row>
        <row r="1508">
          <cell r="A1508" t="str">
            <v>GB0265</v>
          </cell>
          <cell r="B1508" t="str">
            <v>KB (C.I.) Nominees Ltd, St. Helier/Jersey</v>
          </cell>
        </row>
        <row r="1509">
          <cell r="A1509" t="str">
            <v>GB0266</v>
          </cell>
          <cell r="B1509" t="str">
            <v>Guernsey Nominees Ltd, St. Peter Port/Guernsey</v>
          </cell>
        </row>
        <row r="1510">
          <cell r="A1510" t="str">
            <v>GB0267</v>
          </cell>
          <cell r="B1510" t="str">
            <v>Dresdner Kleinwort Wasserstein Partnership 2001 LP, London</v>
          </cell>
        </row>
        <row r="1511">
          <cell r="A1511" t="str">
            <v>GB0268</v>
          </cell>
          <cell r="B1511" t="str">
            <v>Dresdner Kleinwort Wasserstein Partnership 2001 Ltd, London</v>
          </cell>
        </row>
        <row r="1512">
          <cell r="A1512" t="str">
            <v>GB0271</v>
          </cell>
          <cell r="B1512" t="str">
            <v>Dresdner Kleinwort Wasserstein Online Ventures Ltd</v>
          </cell>
        </row>
        <row r="1513">
          <cell r="A1513" t="str">
            <v>GB0272</v>
          </cell>
          <cell r="B1513" t="str">
            <v>Dresdner Kleinwort Wasserstein Leasing December (1) Ltd, London</v>
          </cell>
        </row>
        <row r="1514">
          <cell r="A1514" t="str">
            <v>GB0273</v>
          </cell>
          <cell r="B1514" t="str">
            <v>Dresdner Kleinwort Wasserstein Property Management &amp; Services Ltd, London</v>
          </cell>
        </row>
        <row r="1515">
          <cell r="A1515" t="str">
            <v>GB0274</v>
          </cell>
          <cell r="B1515" t="str">
            <v>Property Nominees (Channel Islands) Ltd, St. Helier/Jersey</v>
          </cell>
        </row>
        <row r="1516">
          <cell r="A1516" t="str">
            <v>GB0276</v>
          </cell>
          <cell r="B1516" t="str">
            <v>Southwark Bridge Investments Ltd, London</v>
          </cell>
        </row>
        <row r="1517">
          <cell r="A1517" t="str">
            <v>GB0277</v>
          </cell>
          <cell r="B1517" t="str">
            <v>Dresdner Kleinwort Wasserstein Group Ltd, London</v>
          </cell>
        </row>
        <row r="1518">
          <cell r="A1518" t="str">
            <v>GB0278</v>
          </cell>
          <cell r="B1518" t="str">
            <v>Cathedral Limited, London</v>
          </cell>
        </row>
        <row r="1519">
          <cell r="A1519" t="str">
            <v>GB0281</v>
          </cell>
          <cell r="B1519" t="str">
            <v>Allianz Management Services Ltd., Guildford</v>
          </cell>
        </row>
        <row r="1520">
          <cell r="A1520" t="str">
            <v>GB0282</v>
          </cell>
          <cell r="B1520" t="str">
            <v>Allianz Marine (UK) Ltd., Ipswich</v>
          </cell>
        </row>
        <row r="1521">
          <cell r="A1521" t="str">
            <v>GB0283</v>
          </cell>
          <cell r="B1521" t="str">
            <v>Newco, Jersey</v>
          </cell>
        </row>
        <row r="1522">
          <cell r="A1522" t="str">
            <v>GB0287</v>
          </cell>
          <cell r="B1522" t="str">
            <v>Bank for Europe Ltd., London</v>
          </cell>
        </row>
        <row r="1523">
          <cell r="A1523" t="str">
            <v>GB0288</v>
          </cell>
          <cell r="B1523" t="str">
            <v>KB Investment Management International</v>
          </cell>
        </row>
        <row r="1524">
          <cell r="A1524" t="str">
            <v>GB0289</v>
          </cell>
          <cell r="B1524" t="str">
            <v>Airstream International Group Limited, London</v>
          </cell>
        </row>
        <row r="1525">
          <cell r="A1525" t="str">
            <v>GB0290</v>
          </cell>
          <cell r="B1525" t="str">
            <v>Kleinwort Benson (Channel Islands) Investment Management Limited, St. Helier</v>
          </cell>
        </row>
        <row r="1526">
          <cell r="A1526" t="str">
            <v>GB0292</v>
          </cell>
          <cell r="B1526" t="str">
            <v>Darran Holdings Limited, London</v>
          </cell>
        </row>
        <row r="1527">
          <cell r="A1527" t="str">
            <v>GB0293</v>
          </cell>
          <cell r="B1527" t="str">
            <v>Envopak Ltd, London</v>
          </cell>
        </row>
        <row r="1528">
          <cell r="A1528" t="str">
            <v>GB0294</v>
          </cell>
          <cell r="B1528" t="str">
            <v>Eurotunnel Group, London</v>
          </cell>
        </row>
        <row r="1529">
          <cell r="A1529" t="str">
            <v>GB0295</v>
          </cell>
          <cell r="B1529" t="str">
            <v>KBEMF II (Guernsey) Ltd, St. Peter Port</v>
          </cell>
        </row>
        <row r="1530">
          <cell r="A1530" t="str">
            <v>GB0296</v>
          </cell>
          <cell r="B1530" t="str">
            <v>Wasserstein Perella &amp; Co., Limited, London</v>
          </cell>
        </row>
        <row r="1531">
          <cell r="A1531" t="str">
            <v>GB0300</v>
          </cell>
          <cell r="B1531" t="str">
            <v>AZ Private Equity (UK) Holdings Ltd., London</v>
          </cell>
        </row>
        <row r="1532">
          <cell r="A1532" t="str">
            <v>GB0303</v>
          </cell>
          <cell r="B1532" t="str">
            <v>Cornhill Investment Properties (Reigate) Ltd., Guildford</v>
          </cell>
        </row>
        <row r="1533">
          <cell r="A1533" t="str">
            <v>GB0304</v>
          </cell>
          <cell r="B1533" t="str">
            <v>Aspelle Limited, London</v>
          </cell>
        </row>
        <row r="1534">
          <cell r="A1534" t="str">
            <v>GB0306</v>
          </cell>
          <cell r="B1534" t="str">
            <v>F.B.C. FACTBASED COMMUNICATIONS Ltd., London</v>
          </cell>
        </row>
        <row r="1535">
          <cell r="A1535" t="str">
            <v>GB0307</v>
          </cell>
          <cell r="B1535" t="str">
            <v>KBPB Holdings Ltd., London</v>
          </cell>
        </row>
        <row r="1536">
          <cell r="A1536" t="str">
            <v>GB0308</v>
          </cell>
          <cell r="B1536" t="str">
            <v>Kleinwort Benson Private Bank Limited, London</v>
          </cell>
        </row>
        <row r="1537">
          <cell r="A1537" t="str">
            <v>GB0309</v>
          </cell>
          <cell r="B1537" t="str">
            <v>Subarbon Finance Co., London</v>
          </cell>
        </row>
        <row r="1538">
          <cell r="A1538" t="str">
            <v>GB0310</v>
          </cell>
          <cell r="B1538" t="str">
            <v>BARTEC UK Ltd., Rochdale/Great Britain</v>
          </cell>
        </row>
        <row r="1539">
          <cell r="A1539" t="str">
            <v>GB0311</v>
          </cell>
          <cell r="B1539" t="str">
            <v>Iboxx Ltd., London</v>
          </cell>
        </row>
        <row r="1540">
          <cell r="A1540" t="str">
            <v>GB0314</v>
          </cell>
          <cell r="B1540" t="str">
            <v>Dresdner Kleinwort Capital 1 LLC</v>
          </cell>
        </row>
        <row r="1541">
          <cell r="A1541" t="str">
            <v>GB0317</v>
          </cell>
          <cell r="B1541" t="str">
            <v>Allianz Specialised Investments Ltd., London</v>
          </cell>
        </row>
        <row r="1542">
          <cell r="A1542" t="str">
            <v>GB0318</v>
          </cell>
          <cell r="B1542" t="str">
            <v>GKB (General Partner) Limited, Guernsey</v>
          </cell>
        </row>
        <row r="1543">
          <cell r="A1543" t="str">
            <v>GB0319</v>
          </cell>
          <cell r="B1543" t="str">
            <v>Kleinwort Capital Partners GP Ltd, London</v>
          </cell>
        </row>
        <row r="1544">
          <cell r="A1544" t="str">
            <v>GB0320</v>
          </cell>
          <cell r="B1544" t="str">
            <v>Kleinwort Capital Partners Ltd, London</v>
          </cell>
        </row>
        <row r="1545">
          <cell r="A1545" t="str">
            <v>GB0321</v>
          </cell>
          <cell r="B1545" t="str">
            <v>Kleinwort Capital Ltd, London</v>
          </cell>
        </row>
        <row r="1546">
          <cell r="A1546" t="str">
            <v>GB0322</v>
          </cell>
          <cell r="B1546" t="str">
            <v>Lisa Synthetic CDO, London</v>
          </cell>
        </row>
        <row r="1547">
          <cell r="A1547" t="str">
            <v>GB0323</v>
          </cell>
          <cell r="B1547" t="str">
            <v>Petra Capital II Ltd., London</v>
          </cell>
        </row>
        <row r="1548">
          <cell r="A1548" t="str">
            <v>GB0324</v>
          </cell>
          <cell r="B1548" t="str">
            <v>Thurlastone Finance Limited, London</v>
          </cell>
        </row>
        <row r="1549">
          <cell r="A1549" t="str">
            <v>GB0325</v>
          </cell>
          <cell r="B1549" t="str">
            <v>Yarra Finance Limited, London</v>
          </cell>
        </row>
        <row r="1550">
          <cell r="A1550" t="str">
            <v>GB0326</v>
          </cell>
          <cell r="B1550" t="str">
            <v>Yolus Ltd, London</v>
          </cell>
        </row>
        <row r="1551">
          <cell r="A1551" t="str">
            <v>GB0327</v>
          </cell>
          <cell r="B1551" t="str">
            <v>Dresdner Kleinwort Wasserstein Leasing December (6) Ltd, London</v>
          </cell>
        </row>
        <row r="1552">
          <cell r="A1552" t="str">
            <v>GB0329</v>
          </cell>
          <cell r="B1552" t="str">
            <v>APACS (Administration) Limited, London</v>
          </cell>
        </row>
        <row r="1553">
          <cell r="A1553" t="str">
            <v>GB0332</v>
          </cell>
          <cell r="B1553" t="str">
            <v>DrKW Services (Guernsey) Ltd., St. Peter Port/Guernsey</v>
          </cell>
        </row>
        <row r="1554">
          <cell r="A1554" t="str">
            <v>GB0334</v>
          </cell>
          <cell r="B1554" t="str">
            <v>Kleinwort Capital Partners General Partner 1 Ltd., London</v>
          </cell>
        </row>
        <row r="1555">
          <cell r="A1555" t="str">
            <v>GB0335</v>
          </cell>
          <cell r="B1555" t="str">
            <v>Kleinwort Capital Partners IV, London</v>
          </cell>
        </row>
        <row r="1556">
          <cell r="A1556" t="str">
            <v>GB0336</v>
          </cell>
          <cell r="B1556" t="str">
            <v>Gangrey Ltd., London</v>
          </cell>
        </row>
        <row r="1557">
          <cell r="A1557" t="str">
            <v>GB0337</v>
          </cell>
          <cell r="B1557" t="str">
            <v>Grosvenor Kleinwort Benson Residential Ltd., Guernsey</v>
          </cell>
        </row>
        <row r="1558">
          <cell r="A1558" t="str">
            <v>GB0338</v>
          </cell>
          <cell r="B1558" t="str">
            <v>Liffey Emmerald, London</v>
          </cell>
        </row>
        <row r="1559">
          <cell r="A1559" t="str">
            <v>GB0339</v>
          </cell>
          <cell r="B1559" t="str">
            <v>Thames SPC, London</v>
          </cell>
        </row>
        <row r="1560">
          <cell r="A1560" t="str">
            <v>GB0340</v>
          </cell>
          <cell r="B1560" t="str">
            <v>Tindall Riley &amp; Co., London</v>
          </cell>
        </row>
        <row r="1561">
          <cell r="A1561" t="str">
            <v>GB0341</v>
          </cell>
          <cell r="B1561" t="str">
            <v>Rainfinity</v>
          </cell>
        </row>
        <row r="1562">
          <cell r="A1562" t="str">
            <v>GB0342</v>
          </cell>
          <cell r="B1562" t="str">
            <v>Vordel Ltd</v>
          </cell>
        </row>
        <row r="1563">
          <cell r="A1563" t="str">
            <v>GB0343</v>
          </cell>
          <cell r="B1563" t="str">
            <v>Allianz Risk Transfer (U.K.), Limited, London</v>
          </cell>
        </row>
        <row r="1564">
          <cell r="A1564" t="str">
            <v>GB0344</v>
          </cell>
          <cell r="B1564" t="str">
            <v>Euler Hermes Risk Services UK Limited, London</v>
          </cell>
        </row>
        <row r="1565">
          <cell r="A1565" t="str">
            <v>GB0345</v>
          </cell>
          <cell r="B1565" t="str">
            <v>Euler Hermes Collections UK Limited, London</v>
          </cell>
        </row>
        <row r="1566">
          <cell r="A1566" t="str">
            <v>GB0346</v>
          </cell>
          <cell r="B1566" t="str">
            <v>ETI Property Limited, London</v>
          </cell>
        </row>
        <row r="1567">
          <cell r="A1567" t="str">
            <v>GB0347</v>
          </cell>
          <cell r="B1567" t="str">
            <v>ETI Sales Limited, London</v>
          </cell>
        </row>
        <row r="1568">
          <cell r="A1568" t="str">
            <v>GB0348</v>
          </cell>
          <cell r="B1568" t="str">
            <v>Euler Agent Limited, London</v>
          </cell>
        </row>
        <row r="1569">
          <cell r="A1569" t="str">
            <v>GB0349</v>
          </cell>
          <cell r="B1569" t="str">
            <v>Trade Indemnity Factors Limited, London</v>
          </cell>
        </row>
        <row r="1570">
          <cell r="A1570" t="str">
            <v>GB0350</v>
          </cell>
          <cell r="B1570" t="str">
            <v>Trade Debtor Insurance Services Limited</v>
          </cell>
        </row>
        <row r="1571">
          <cell r="A1571" t="str">
            <v>GB0351</v>
          </cell>
          <cell r="B1571" t="str">
            <v>Euler Hermes Cashflow Solutions Limited, London</v>
          </cell>
        </row>
        <row r="1572">
          <cell r="A1572" t="str">
            <v>GB0352</v>
          </cell>
          <cell r="B1572" t="str">
            <v>The Export Credit Clearing House Limited, London</v>
          </cell>
        </row>
        <row r="1573">
          <cell r="A1573" t="str">
            <v>GB0353</v>
          </cell>
          <cell r="B1573" t="str">
            <v>Euler &amp; Hermes International Centre Limited, London</v>
          </cell>
        </row>
        <row r="1574">
          <cell r="A1574" t="str">
            <v>GB0354</v>
          </cell>
          <cell r="B1574" t="str">
            <v>Euler UK Group Services Limited, London</v>
          </cell>
        </row>
        <row r="1575">
          <cell r="A1575" t="str">
            <v>GB0355</v>
          </cell>
          <cell r="B1575" t="str">
            <v>ETI International Limited, London</v>
          </cell>
        </row>
        <row r="1576">
          <cell r="A1576" t="str">
            <v>GB0356</v>
          </cell>
          <cell r="B1576" t="str">
            <v>ETI  First Source Limited, London</v>
          </cell>
        </row>
        <row r="1577">
          <cell r="A1577" t="str">
            <v>GB0357</v>
          </cell>
          <cell r="B1577" t="str">
            <v>Insolvency Risk Insurance Services Limited, London</v>
          </cell>
        </row>
        <row r="1578">
          <cell r="A1578" t="str">
            <v>GB0358</v>
          </cell>
          <cell r="B1578" t="str">
            <v>Insolvency Risk Management Limited, London</v>
          </cell>
        </row>
        <row r="1579">
          <cell r="A1579" t="str">
            <v>GB0359</v>
          </cell>
          <cell r="B1579" t="str">
            <v>Trade Indemnity Credit Corporation Limited, London</v>
          </cell>
        </row>
        <row r="1580">
          <cell r="A1580" t="str">
            <v>GB0360</v>
          </cell>
          <cell r="B1580" t="str">
            <v>European Credit Underwriters Limited, London</v>
          </cell>
        </row>
        <row r="1581">
          <cell r="A1581" t="str">
            <v>GB0361</v>
          </cell>
          <cell r="B1581" t="str">
            <v>APAX ISRAEL II  L.P.</v>
          </cell>
        </row>
        <row r="1582">
          <cell r="A1582" t="str">
            <v>GB0362</v>
          </cell>
          <cell r="B1582" t="str">
            <v>BARCLAYS PE EUROPEAN FUND</v>
          </cell>
        </row>
        <row r="1583">
          <cell r="A1583" t="str">
            <v>GB0363</v>
          </cell>
          <cell r="B1583" t="str">
            <v>BC EUROPEAN CAPITAL VII</v>
          </cell>
        </row>
        <row r="1584">
          <cell r="A1584" t="str">
            <v>GB0364</v>
          </cell>
          <cell r="B1584" t="str">
            <v>CLSA ARIA FUND L.P.</v>
          </cell>
        </row>
        <row r="1585">
          <cell r="A1585" t="str">
            <v>GB0365</v>
          </cell>
          <cell r="B1585" t="str">
            <v>KENNET II L.P.</v>
          </cell>
        </row>
        <row r="1586">
          <cell r="A1586" t="str">
            <v>GB0366</v>
          </cell>
          <cell r="B1586" t="str">
            <v>N MAS UNO PRIVATE EQUITY</v>
          </cell>
        </row>
        <row r="1587">
          <cell r="A1587" t="str">
            <v>GB0368</v>
          </cell>
          <cell r="B1587" t="str">
            <v>VENCAP 7 LLC</v>
          </cell>
        </row>
        <row r="1588">
          <cell r="A1588" t="str">
            <v>GB0369</v>
          </cell>
          <cell r="B1588" t="str">
            <v>PremierLine Direct Limited, Lancaster</v>
          </cell>
        </row>
        <row r="1589">
          <cell r="A1589" t="str">
            <v>GB0370</v>
          </cell>
          <cell r="B1589" t="str">
            <v>Dresdner Kleinwort Wasserstein Leasing September (5) Limited</v>
          </cell>
        </row>
        <row r="1590">
          <cell r="A1590" t="str">
            <v>GB0371</v>
          </cell>
          <cell r="B1590" t="str">
            <v>Kleinwort Capital Partners Limited</v>
          </cell>
        </row>
        <row r="1591">
          <cell r="A1591" t="str">
            <v>GB0372</v>
          </cell>
          <cell r="B1591" t="str">
            <v>Allianz Global Investors Holdings (UK) Ltd, London</v>
          </cell>
        </row>
        <row r="1592">
          <cell r="A1592" t="str">
            <v>GB0374</v>
          </cell>
          <cell r="B1592" t="str">
            <v>Rhyme UK Holding</v>
          </cell>
        </row>
        <row r="1593">
          <cell r="A1593" t="str">
            <v>GB0375</v>
          </cell>
          <cell r="B1593" t="str">
            <v>Rhyme Jersey Holding</v>
          </cell>
        </row>
        <row r="1594">
          <cell r="A1594" t="str">
            <v>GB0376</v>
          </cell>
          <cell r="B1594" t="str">
            <v>Four Seasons Health Care Ltd., Wilmslow</v>
          </cell>
        </row>
        <row r="1595">
          <cell r="A1595" t="str">
            <v>GB0377</v>
          </cell>
          <cell r="B1595" t="str">
            <v>Four Seasons Health Care Jersey</v>
          </cell>
        </row>
        <row r="1596">
          <cell r="A1596" t="str">
            <v>GB0378</v>
          </cell>
          <cell r="B1596" t="str">
            <v>Allianz Cornhill Holdings Limited, Guildford</v>
          </cell>
        </row>
        <row r="1597">
          <cell r="A1597" t="str">
            <v>GB0381</v>
          </cell>
          <cell r="B1597" t="str">
            <v>Dresdner Kleinwort Wasserstein Leasing December 14 Limited, London</v>
          </cell>
        </row>
        <row r="1598">
          <cell r="A1598" t="str">
            <v>GB0383</v>
          </cell>
          <cell r="B1598" t="str">
            <v>European Mezzanine Fund III, London</v>
          </cell>
        </row>
        <row r="1599">
          <cell r="A1599" t="str">
            <v>GB0384</v>
          </cell>
          <cell r="B1599" t="str">
            <v>Be Modern Limited, South Shield</v>
          </cell>
        </row>
        <row r="1600">
          <cell r="A1600" t="str">
            <v>GB0385</v>
          </cell>
          <cell r="B1600" t="str">
            <v>DrKB Emerging Europe LP., St. Helier</v>
          </cell>
        </row>
        <row r="1601">
          <cell r="A1601" t="str">
            <v>GB0386</v>
          </cell>
          <cell r="B1601" t="str">
            <v>Caribbean Basin Power Fund, Ltd., Needham</v>
          </cell>
        </row>
        <row r="1602">
          <cell r="A1602" t="str">
            <v>GB0387</v>
          </cell>
          <cell r="B1602" t="str">
            <v>Amadeus I, London</v>
          </cell>
        </row>
        <row r="1603">
          <cell r="A1603" t="str">
            <v>GB0388</v>
          </cell>
          <cell r="B1603" t="str">
            <v>ECI 6, London</v>
          </cell>
        </row>
        <row r="1604">
          <cell r="A1604" t="str">
            <v>GB0389</v>
          </cell>
          <cell r="B1604" t="str">
            <v>Elderstreet Capital Partners LP Ltd., London</v>
          </cell>
        </row>
        <row r="1605">
          <cell r="A1605" t="str">
            <v>GB0390</v>
          </cell>
          <cell r="B1605" t="str">
            <v>European E-Commerce, London</v>
          </cell>
        </row>
        <row r="1606">
          <cell r="A1606" t="str">
            <v>GB0391</v>
          </cell>
          <cell r="B1606" t="str">
            <v>Inpharmatica Ltd., London</v>
          </cell>
        </row>
        <row r="1607">
          <cell r="A1607" t="str">
            <v>GB0392</v>
          </cell>
          <cell r="B1607" t="str">
            <v>Capricorn Investors III, LP., Greenwich</v>
          </cell>
        </row>
        <row r="1608">
          <cell r="A1608" t="str">
            <v>GB0393</v>
          </cell>
          <cell r="B1608" t="str">
            <v>Amadeus II, London</v>
          </cell>
        </row>
        <row r="1609">
          <cell r="A1609" t="str">
            <v>GR0002</v>
          </cell>
          <cell r="B1609" t="str">
            <v>POLY - ASSISTANCE &amp; SERVICES A.E., Atene</v>
          </cell>
        </row>
        <row r="1610">
          <cell r="A1610" t="str">
            <v>GR0003</v>
          </cell>
          <cell r="B1610" t="str">
            <v>Allianz Life Insurance Company S.A., Athen</v>
          </cell>
        </row>
        <row r="1611">
          <cell r="A1611" t="str">
            <v>GR0004</v>
          </cell>
          <cell r="B1611" t="str">
            <v>Alexander Kralis Ltd., Athen</v>
          </cell>
        </row>
        <row r="1612">
          <cell r="A1612" t="str">
            <v>GR0005</v>
          </cell>
          <cell r="B1612" t="str">
            <v>Allianz Dresdner Mutual Fund Management Co. S.A., Athen</v>
          </cell>
        </row>
        <row r="1613">
          <cell r="A1613" t="str">
            <v>GR0006</v>
          </cell>
          <cell r="B1613" t="str">
            <v>Allianz Credit Card Management Co., S.A., Athen (ex Helvetia Mutual Funds)</v>
          </cell>
        </row>
        <row r="1614">
          <cell r="A1614" t="str">
            <v>GR0007</v>
          </cell>
          <cell r="B1614" t="str">
            <v>Security Ltd., Athen</v>
          </cell>
        </row>
        <row r="1615">
          <cell r="A1615" t="str">
            <v>GR0010</v>
          </cell>
          <cell r="B1615" t="str">
            <v>Allianz General Insurance Company S.A., Athen</v>
          </cell>
        </row>
        <row r="1616">
          <cell r="A1616" t="str">
            <v>GR0016</v>
          </cell>
          <cell r="B1616" t="str">
            <v>ADAM Hellas S.A., Athen</v>
          </cell>
        </row>
        <row r="1617">
          <cell r="A1617" t="str">
            <v>GR0018</v>
          </cell>
          <cell r="B1617" t="str">
            <v>EULER HERMES EMPORIKI Services Ltd., Athènes</v>
          </cell>
        </row>
        <row r="1618">
          <cell r="A1618" t="str">
            <v>GR0019</v>
          </cell>
          <cell r="B1618" t="str">
            <v>EULER HERMES EMPORIKI SA, Athen</v>
          </cell>
        </row>
        <row r="1619">
          <cell r="A1619" t="str">
            <v>GT0001</v>
          </cell>
          <cell r="B1619" t="str">
            <v>Dresdner Guatemala Representación, Sociedad Anónima, Guatemala</v>
          </cell>
        </row>
        <row r="1620">
          <cell r="A1620" t="str">
            <v>HK0002</v>
          </cell>
          <cell r="B1620" t="str">
            <v>Dresdner Kleinwort Wasserstein (Japan) Limited, Hongkong</v>
          </cell>
        </row>
        <row r="1621">
          <cell r="A1621" t="str">
            <v>HK0004</v>
          </cell>
          <cell r="B1621" t="str">
            <v>Dresdner Kleinwort Wasserstein (China) Ltd, Hongkong</v>
          </cell>
        </row>
        <row r="1622">
          <cell r="A1622" t="str">
            <v>HK0008</v>
          </cell>
          <cell r="B1622" t="str">
            <v>Dresdner RCM Strategic Holdings (HK) Ltd, Hongkong</v>
          </cell>
        </row>
        <row r="1623">
          <cell r="A1623" t="str">
            <v>HK0009</v>
          </cell>
          <cell r="B1623" t="str">
            <v>Dresdner Kleinwort Wasserstein (Hong Kong) Ltd, Hongkong</v>
          </cell>
        </row>
        <row r="1624">
          <cell r="A1624" t="str">
            <v>HK0010</v>
          </cell>
          <cell r="B1624" t="str">
            <v>Kleinwort Benson (Hong Kong) Trustees Ltd, Hongkong</v>
          </cell>
        </row>
        <row r="1625">
          <cell r="A1625" t="str">
            <v>HK0011</v>
          </cell>
          <cell r="B1625" t="str">
            <v>Kleinwort Benson China Management Ltd, Hongkong</v>
          </cell>
        </row>
        <row r="1626">
          <cell r="A1626" t="str">
            <v>HK0012</v>
          </cell>
          <cell r="B1626" t="str">
            <v>Kleinwort Benson Securities (Asia) Holdings Ltd, Hongkong</v>
          </cell>
        </row>
        <row r="1627">
          <cell r="A1627" t="str">
            <v>HK0013</v>
          </cell>
          <cell r="B1627" t="str">
            <v>Dresdner Kleinwort Wasserstein Securities (Asia) Ltd, Hongkong</v>
          </cell>
        </row>
        <row r="1628">
          <cell r="A1628" t="str">
            <v>HK0014</v>
          </cell>
          <cell r="B1628" t="str">
            <v>Dresdner Kleinwort Wasserstein Securities Ltd, London</v>
          </cell>
        </row>
        <row r="1629">
          <cell r="A1629" t="str">
            <v>HK0015</v>
          </cell>
          <cell r="B1629" t="str">
            <v>Thornton Brokerage Ltd, Hongkong</v>
          </cell>
        </row>
        <row r="1630">
          <cell r="A1630" t="str">
            <v>HK0016</v>
          </cell>
          <cell r="B1630" t="str">
            <v>Dresdner Kleinwort Capital Asia Ltd, Hongkong</v>
          </cell>
        </row>
        <row r="1631">
          <cell r="A1631" t="str">
            <v>HK0017</v>
          </cell>
          <cell r="B1631" t="str">
            <v>Dresdner Kleinwort Wasserstein Securities (Asia) Holdings Ltd., Hongkong</v>
          </cell>
        </row>
        <row r="1632">
          <cell r="A1632" t="str">
            <v>HK0018</v>
          </cell>
          <cell r="B1632" t="str">
            <v>Dresdner RCM Global Investors (Jersey) Hong Kong</v>
          </cell>
        </row>
        <row r="1633">
          <cell r="A1633" t="str">
            <v>HK0019</v>
          </cell>
          <cell r="B1633" t="str">
            <v>Euler Hermes Services (HK) Limited, Hong Kong</v>
          </cell>
        </row>
        <row r="1634">
          <cell r="A1634" t="str">
            <v>HK0020</v>
          </cell>
          <cell r="B1634" t="str">
            <v>ADAM Hong Kong Ltd., Hong Kong</v>
          </cell>
        </row>
        <row r="1635">
          <cell r="A1635" t="str">
            <v>HK0022</v>
          </cell>
          <cell r="B1635" t="str">
            <v>FE Select Holdings, LP., Hong Kong</v>
          </cell>
        </row>
        <row r="1636">
          <cell r="A1636" t="str">
            <v>HK0023</v>
          </cell>
          <cell r="B1636" t="str">
            <v>FE China Select Holdings L.P., Hongkong</v>
          </cell>
        </row>
        <row r="1637">
          <cell r="A1637" t="str">
            <v>HR0001</v>
          </cell>
          <cell r="B1637" t="str">
            <v>Allianz Zagreb d.d., Zagreb</v>
          </cell>
        </row>
        <row r="1638">
          <cell r="A1638" t="str">
            <v>HR0002</v>
          </cell>
          <cell r="B1638" t="str">
            <v>Allianz Zagreb d.d., Zagreb</v>
          </cell>
        </row>
        <row r="1639">
          <cell r="A1639" t="str">
            <v>HR0003</v>
          </cell>
          <cell r="B1639" t="str">
            <v>Zagrebacka Banka-GDR (REG S), Kroatien</v>
          </cell>
        </row>
        <row r="1640">
          <cell r="A1640" t="str">
            <v>HR0004</v>
          </cell>
          <cell r="B1640" t="str">
            <v>Allianz ZB d.o.o. Company for the Management of an Obligatory Pension Fund, Zagreb</v>
          </cell>
        </row>
        <row r="1641">
          <cell r="A1641" t="str">
            <v>HR0005</v>
          </cell>
          <cell r="B1641" t="str">
            <v>Allianz ZB d.o.o. company of the management of voluntary pension funds,  Zagreb</v>
          </cell>
        </row>
        <row r="1642">
          <cell r="A1642" t="str">
            <v>HR0006</v>
          </cell>
          <cell r="B1642" t="str">
            <v>Allianz reosiguranje d.d., Zagreb</v>
          </cell>
        </row>
        <row r="1643">
          <cell r="A1643" t="str">
            <v>HU0001</v>
          </cell>
          <cell r="B1643" t="str">
            <v>Allianz Hungária Biztosító Rt., Budapest</v>
          </cell>
        </row>
        <row r="1644">
          <cell r="A1644" t="str">
            <v>HU0002</v>
          </cell>
          <cell r="B1644" t="str">
            <v>Allianz Hungária Biztosító Rt., Budapest</v>
          </cell>
        </row>
        <row r="1645">
          <cell r="A1645" t="str">
            <v>HU0003</v>
          </cell>
          <cell r="B1645" t="str">
            <v>Hungária Biztosító Rt. Szolgáltató és Ellátó Kft. (Betriebs- und Versorgungs-GmbH), Budapest</v>
          </cell>
        </row>
        <row r="1646">
          <cell r="A1646" t="str">
            <v>HU0005</v>
          </cell>
          <cell r="B1646" t="str">
            <v>Allianz Hungária Pénztárüzemeltetési Kft., Budapest</v>
          </cell>
        </row>
        <row r="1647">
          <cell r="A1647" t="str">
            <v>HU0006</v>
          </cell>
          <cell r="B1647" t="str">
            <v>Euler Hermes Magyar Követeleskezelö Kft., Budapest</v>
          </cell>
        </row>
        <row r="1648">
          <cell r="A1648" t="str">
            <v>HU0007</v>
          </cell>
          <cell r="B1648" t="str">
            <v>Euler Hermes Magyar Hitelbiztositó Rt., Budapest</v>
          </cell>
        </row>
        <row r="1649">
          <cell r="A1649" t="str">
            <v>HU0008</v>
          </cell>
          <cell r="B1649" t="str">
            <v>Hungária Biztosító Számitástechnikai Kft. (Hungária EDV-Betriebsgesellschaft mbH), Budapest</v>
          </cell>
        </row>
        <row r="1650">
          <cell r="A1650" t="str">
            <v>HU0009</v>
          </cell>
          <cell r="B1650" t="str">
            <v>Mérnöki Tanacsadó Kft.</v>
          </cell>
        </row>
        <row r="1651">
          <cell r="A1651" t="str">
            <v>HU0010</v>
          </cell>
          <cell r="B1651" t="str">
            <v>ELVIA Assistance Kft. (Ltd.), Budapest</v>
          </cell>
        </row>
        <row r="1652">
          <cell r="A1652" t="str">
            <v>HU0012</v>
          </cell>
          <cell r="B1652" t="str">
            <v>Dresdner Bank (Hungaria) Rt., Budapest</v>
          </cell>
        </row>
        <row r="1653">
          <cell r="A1653" t="str">
            <v>HU0013</v>
          </cell>
          <cell r="B1653" t="str">
            <v>Dresdner Wirtschaftsdienstleistungsgesellschaft mbH/Dresdner Gazdasági Szolgàltotó Kft., Budapest</v>
          </cell>
        </row>
        <row r="1654">
          <cell r="A1654" t="str">
            <v>HU0014</v>
          </cell>
          <cell r="B1654" t="str">
            <v>Dresdner Wirtschaftsdienstleistungsgesellschaft mit beschränkter Haftung, Budapest</v>
          </cell>
        </row>
        <row r="1655">
          <cell r="A1655" t="str">
            <v>HU0015</v>
          </cell>
          <cell r="B1655" t="str">
            <v>Dresdner Gazdasági Szolgáltató Kft., Budapest</v>
          </cell>
        </row>
        <row r="1656">
          <cell r="A1656" t="str">
            <v>HU0016</v>
          </cell>
          <cell r="B1656" t="str">
            <v>Magyar Takarékszövetkezeti Bank Rt</v>
          </cell>
        </row>
        <row r="1657">
          <cell r="A1657" t="str">
            <v>HU0017</v>
          </cell>
          <cell r="B1657" t="str">
            <v>Euroventures Hungary B. V., Hertogenbosch</v>
          </cell>
        </row>
        <row r="1658">
          <cell r="A1658" t="str">
            <v>HU0018</v>
          </cell>
          <cell r="B1658" t="str">
            <v>Allianz Specialised Investments Central Europe Kft, Budapest</v>
          </cell>
        </row>
        <row r="1659">
          <cell r="A1659" t="str">
            <v>HU0019</v>
          </cell>
          <cell r="B1659" t="str">
            <v>BARTEC d.o.o., Ungarn</v>
          </cell>
        </row>
        <row r="1660">
          <cell r="A1660" t="str">
            <v>ID0001</v>
          </cell>
          <cell r="B1660" t="str">
            <v>AGF Indonesia, Jakarta</v>
          </cell>
        </row>
        <row r="1661">
          <cell r="A1661" t="str">
            <v>ID0002</v>
          </cell>
          <cell r="B1661" t="str">
            <v>PT Asuransi Allianz Life Indonesia p.l.c., Jakarta</v>
          </cell>
        </row>
        <row r="1662">
          <cell r="A1662" t="str">
            <v>ID0003</v>
          </cell>
          <cell r="B1662" t="str">
            <v>PT Asuransi Allianz Utama Indonesia Ltd., Jakarta</v>
          </cell>
        </row>
        <row r="1663">
          <cell r="A1663" t="str">
            <v>ID0004</v>
          </cell>
          <cell r="B1663" t="str">
            <v>PT Asuransi Andika Raharja Putera, Jakarta</v>
          </cell>
        </row>
        <row r="1664">
          <cell r="A1664" t="str">
            <v>IE0001</v>
          </cell>
          <cell r="B1664" t="str">
            <v>Allianz Corporate Ireland Insurance p.l.c., Dublin</v>
          </cell>
        </row>
        <row r="1665">
          <cell r="A1665" t="str">
            <v>IE0002</v>
          </cell>
          <cell r="B1665" t="str">
            <v>NEM Insurance  Ireland, Dublin</v>
          </cell>
        </row>
        <row r="1666">
          <cell r="A1666" t="str">
            <v>IE0003</v>
          </cell>
          <cell r="B1666" t="str">
            <v>Kappa Holdings Ireland Limited, Dublin</v>
          </cell>
        </row>
        <row r="1667">
          <cell r="A1667" t="str">
            <v>IE0004</v>
          </cell>
          <cell r="B1667" t="str">
            <v>Allianz Irish Life Holdings p.l.c., Dublin</v>
          </cell>
        </row>
        <row r="1668">
          <cell r="A1668" t="str">
            <v>IE0005</v>
          </cell>
          <cell r="B1668" t="str">
            <v>Allianz Ireland p.l.c., Dublin</v>
          </cell>
        </row>
        <row r="1669">
          <cell r="A1669" t="str">
            <v>IE0006</v>
          </cell>
          <cell r="B1669" t="str">
            <v>ASSISTANCE AND SERVICES CORPORATION OF IRELAND "A.S.C.I.", Dublin</v>
          </cell>
        </row>
        <row r="1670">
          <cell r="A1670" t="str">
            <v>IE0007</v>
          </cell>
          <cell r="B1670" t="str">
            <v>Allianz Re Dublin Ltd., Dublin</v>
          </cell>
        </row>
        <row r="1671">
          <cell r="A1671" t="str">
            <v>IE0008</v>
          </cell>
          <cell r="B1671" t="str">
            <v>BD-Financial Management Ltd., Belfast</v>
          </cell>
        </row>
        <row r="1672">
          <cell r="A1672" t="str">
            <v>IE0009</v>
          </cell>
          <cell r="B1672" t="str">
            <v>Allianz Worldwide Care Ltd., Dublin</v>
          </cell>
        </row>
        <row r="1673">
          <cell r="A1673" t="str">
            <v>IE0010</v>
          </cell>
          <cell r="B1673" t="str">
            <v>Grafton Properties Limited, Dublin</v>
          </cell>
        </row>
        <row r="1674">
          <cell r="A1674" t="str">
            <v>IE0011</v>
          </cell>
          <cell r="B1674" t="str">
            <v>Claims Consultancy &amp; Investigation Services Limited, Dublin</v>
          </cell>
        </row>
        <row r="1675">
          <cell r="A1675" t="str">
            <v>IE0012</v>
          </cell>
          <cell r="B1675" t="str">
            <v>Risk &amp; Safety Services Limited, Dublin</v>
          </cell>
        </row>
        <row r="1676">
          <cell r="A1676" t="str">
            <v>IE0013</v>
          </cell>
          <cell r="B1676" t="str">
            <v>First Call Direct Limited, Dublin</v>
          </cell>
        </row>
        <row r="1677">
          <cell r="A1677" t="str">
            <v>IE0015</v>
          </cell>
          <cell r="B1677" t="str">
            <v>ELF Technologies Limited, Dublin</v>
          </cell>
        </row>
        <row r="1678">
          <cell r="A1678" t="str">
            <v>IE0017</v>
          </cell>
          <cell r="B1678" t="str">
            <v>PIMCO Global Advisors (Ireland) Limited, Ireland</v>
          </cell>
        </row>
        <row r="1679">
          <cell r="A1679" t="str">
            <v>IE0018</v>
          </cell>
          <cell r="B1679" t="str">
            <v>Quintet Properties Ltd., Dublin</v>
          </cell>
        </row>
        <row r="1680">
          <cell r="A1680" t="str">
            <v>IE0021</v>
          </cell>
          <cell r="B1680" t="str">
            <v>Allianz Global Investors Ireland Ltd, Dublin</v>
          </cell>
        </row>
        <row r="1681">
          <cell r="A1681" t="str">
            <v>IE0025</v>
          </cell>
          <cell r="B1681" t="str">
            <v>Buck Consultants Ireland</v>
          </cell>
        </row>
        <row r="1682">
          <cell r="A1682" t="str">
            <v>IE0026</v>
          </cell>
          <cell r="B1682" t="str">
            <v>DARTA SAVING LIFE ASSURANCE LTD., Dublin</v>
          </cell>
        </row>
        <row r="1683">
          <cell r="A1683" t="str">
            <v>IE0028</v>
          </cell>
          <cell r="B1683" t="str">
            <v>Alexandria Capital PLC, Dublin</v>
          </cell>
        </row>
        <row r="1684">
          <cell r="A1684" t="str">
            <v>IE0029</v>
          </cell>
          <cell r="B1684" t="str">
            <v>Bosphorus Capital Limited, Ireland</v>
          </cell>
        </row>
        <row r="1685">
          <cell r="A1685" t="str">
            <v>IE0030</v>
          </cell>
          <cell r="B1685" t="str">
            <v>DARTA INVESTMENT FUNDS PLC, Dublin</v>
          </cell>
        </row>
        <row r="1686">
          <cell r="A1686" t="str">
            <v>IL0001</v>
          </cell>
          <cell r="B1686" t="str">
            <v>European Venture Partners (Israel) Ltd, Tel Aviv</v>
          </cell>
        </row>
        <row r="1687">
          <cell r="A1687" t="str">
            <v>IL0002</v>
          </cell>
          <cell r="B1687" t="str">
            <v>WALDEN ISRAEL VENTURES</v>
          </cell>
        </row>
        <row r="1688">
          <cell r="A1688" t="str">
            <v>IL0003</v>
          </cell>
          <cell r="B1688" t="str">
            <v>WALDEN ISREAL VENTURESIII</v>
          </cell>
        </row>
        <row r="1689">
          <cell r="A1689" t="str">
            <v>IN0004</v>
          </cell>
          <cell r="B1689" t="str">
            <v>Bajaj Allianz General Insurance Company Limited</v>
          </cell>
        </row>
        <row r="1690">
          <cell r="A1690" t="str">
            <v>IN0005</v>
          </cell>
          <cell r="B1690" t="str">
            <v>Bajaj Allianz General Insurance Company Limited</v>
          </cell>
        </row>
        <row r="1691">
          <cell r="A1691" t="str">
            <v>IN0006</v>
          </cell>
          <cell r="B1691" t="str">
            <v>Dresdner Kleinwort Wasserstein Securities (India) Private Ltd, Mumbai</v>
          </cell>
        </row>
        <row r="1692">
          <cell r="A1692" t="str">
            <v>IN0007</v>
          </cell>
          <cell r="B1692" t="str">
            <v>WebTek Software Private Limited, Bangalore</v>
          </cell>
        </row>
        <row r="1693">
          <cell r="A1693" t="str">
            <v>IN0008</v>
          </cell>
          <cell r="B1693" t="str">
            <v>Allianz Bajaj Life Insurance Company Limited, Pune (Indien)</v>
          </cell>
        </row>
        <row r="1694">
          <cell r="A1694" t="str">
            <v>IN0009</v>
          </cell>
          <cell r="B1694" t="str">
            <v>Allianz Cornhill Information Services Private Ltd., Trivandrum</v>
          </cell>
        </row>
        <row r="1695">
          <cell r="A1695" t="str">
            <v>IN0010</v>
          </cell>
          <cell r="B1695" t="str">
            <v>DK Capital Advisory Services (India) Private Ltd, Mumbai, India</v>
          </cell>
        </row>
        <row r="1696">
          <cell r="A1696" t="str">
            <v>IT0001</v>
          </cell>
          <cell r="B1696" t="str">
            <v>Allianz Compagnia Italiana Finanziamenti S.p.A., Mailand</v>
          </cell>
        </row>
        <row r="1697">
          <cell r="A1697" t="str">
            <v>IT0002</v>
          </cell>
          <cell r="B1697" t="str">
            <v>Euler Hermes SIAC S.p.A., Rom</v>
          </cell>
        </row>
        <row r="1698">
          <cell r="A1698" t="str">
            <v>IT0003</v>
          </cell>
          <cell r="B1698" t="str">
            <v>Euler Hermes SIAC Services spa., Rom</v>
          </cell>
        </row>
        <row r="1699">
          <cell r="A1699" t="str">
            <v>IT0004</v>
          </cell>
          <cell r="B1699" t="str">
            <v>Dimensione S.R.L, Rom</v>
          </cell>
        </row>
        <row r="1700">
          <cell r="A1700" t="str">
            <v>IT0007</v>
          </cell>
          <cell r="B1700" t="str">
            <v>RAS Tutela Giudiziaria S.p.A., Mailand</v>
          </cell>
        </row>
        <row r="1701">
          <cell r="A1701" t="str">
            <v>IT0008</v>
          </cell>
          <cell r="B1701" t="str">
            <v>Antoniana Veneta Popolare Assicurazioni S.p.A., Trieste</v>
          </cell>
        </row>
        <row r="1702">
          <cell r="A1702" t="str">
            <v>IT0009</v>
          </cell>
          <cell r="B1702" t="str">
            <v>Antoniana Veneta Popolare Vita S. p. A., Trieste</v>
          </cell>
        </row>
        <row r="1703">
          <cell r="A1703" t="str">
            <v>IT0010</v>
          </cell>
          <cell r="B1703" t="str">
            <v>Lloyd Adriatico S.p.A., Triest</v>
          </cell>
        </row>
        <row r="1704">
          <cell r="A1704" t="str">
            <v>IT0011</v>
          </cell>
          <cell r="B1704" t="str">
            <v>Lloyd Adriatico S.p.A., Triest</v>
          </cell>
        </row>
        <row r="1705">
          <cell r="A1705" t="str">
            <v>IT0012</v>
          </cell>
          <cell r="B1705" t="str">
            <v>Agricola San Felice S.p.A., Mailand</v>
          </cell>
        </row>
        <row r="1706">
          <cell r="A1706" t="str">
            <v>IT0013</v>
          </cell>
          <cell r="B1706" t="str">
            <v>L'Assicuratrice Italiana Vita S.p.A., Mailand</v>
          </cell>
        </row>
        <row r="1707">
          <cell r="A1707" t="str">
            <v>IT0014</v>
          </cell>
          <cell r="B1707" t="str">
            <v>CreditRas Assicurazioni S.p.A., Mailand</v>
          </cell>
        </row>
        <row r="1708">
          <cell r="A1708" t="str">
            <v>IT0019</v>
          </cell>
          <cell r="B1708" t="str">
            <v>RB Vita S.p.A., Mailand</v>
          </cell>
        </row>
        <row r="1709">
          <cell r="A1709" t="str">
            <v>IT0020</v>
          </cell>
          <cell r="B1709" t="str">
            <v>GENIALLOYD S.p.A., Mailand</v>
          </cell>
        </row>
        <row r="1710">
          <cell r="A1710" t="str">
            <v>IT0021</v>
          </cell>
          <cell r="B1710" t="str">
            <v>Allianz Subalpina Società di Assicurazioni e Riassicurazioni S.p.A., Turin</v>
          </cell>
        </row>
        <row r="1711">
          <cell r="A1711" t="str">
            <v>IT0022</v>
          </cell>
          <cell r="B1711" t="str">
            <v>Allianz Subalpina Società di Assicurazioni e Riassicurazioni S.p.A., Turin</v>
          </cell>
        </row>
        <row r="1712">
          <cell r="A1712" t="str">
            <v>IT0028</v>
          </cell>
          <cell r="B1712" t="str">
            <v>L'Assicuratrice Italiana Danni, Mailand</v>
          </cell>
        </row>
        <row r="1713">
          <cell r="A1713" t="str">
            <v>IT0030</v>
          </cell>
          <cell r="B1713" t="str">
            <v>CreditRas Vita S.p.A., Milano</v>
          </cell>
        </row>
        <row r="1714">
          <cell r="A1714" t="str">
            <v>IT0033</v>
          </cell>
          <cell r="B1714" t="str">
            <v>Mondial Assistance Italia S.p.A., Mailand</v>
          </cell>
        </row>
        <row r="1715">
          <cell r="A1715" t="str">
            <v>IT0034</v>
          </cell>
          <cell r="B1715" t="str">
            <v>ELVIA Service S.r.l., Mailand</v>
          </cell>
        </row>
        <row r="1716">
          <cell r="A1716" t="str">
            <v>IT0038</v>
          </cell>
          <cell r="B1716" t="str">
            <v>RAS Asset Management SGR S.p.A., Mailand</v>
          </cell>
        </row>
        <row r="1717">
          <cell r="A1717" t="str">
            <v>IT0039</v>
          </cell>
          <cell r="B1717" t="str">
            <v>Rasbank S.p.A., Mailand</v>
          </cell>
        </row>
        <row r="1718">
          <cell r="A1718" t="str">
            <v>IT0040</v>
          </cell>
          <cell r="B1718" t="str">
            <v>Rasfin Società di Intermediazione Mobiliare S.p.A., Mailand</v>
          </cell>
        </row>
        <row r="1719">
          <cell r="A1719" t="str">
            <v>IT0041</v>
          </cell>
          <cell r="B1719" t="str">
            <v>Riunione Adriatica di Sicurtà S.p.A., Mailand</v>
          </cell>
        </row>
        <row r="1720">
          <cell r="A1720" t="str">
            <v>IT0042</v>
          </cell>
          <cell r="B1720" t="str">
            <v>Riunione Adriatica di Sicurtà S.p.A., Mailand</v>
          </cell>
        </row>
        <row r="1721">
          <cell r="A1721" t="str">
            <v>IT0043</v>
          </cell>
          <cell r="B1721" t="str">
            <v>Gestiass S.r.l., Turin</v>
          </cell>
        </row>
        <row r="1722">
          <cell r="A1722" t="str">
            <v>IT0044</v>
          </cell>
          <cell r="B1722" t="str">
            <v>Bernese Assicurazioni Finanziaria S.p.A., Rom</v>
          </cell>
        </row>
        <row r="1723">
          <cell r="A1723" t="str">
            <v>IT0045</v>
          </cell>
          <cell r="B1723" t="str">
            <v>Bernese Assicurazioni Compagnia Italo-Svizzera di Assicurazioni e Riassicurazioni S.p.A., Rom</v>
          </cell>
        </row>
        <row r="1724">
          <cell r="A1724" t="str">
            <v>IT0046</v>
          </cell>
          <cell r="B1724" t="str">
            <v>Bernese Vita Compagnia Italo-Svizzera di Assicurazioni e Riassicurazioni sulla Vita S.p.A., Rom</v>
          </cell>
        </row>
        <row r="1725">
          <cell r="A1725" t="str">
            <v>IT0048</v>
          </cell>
          <cell r="B1725" t="str">
            <v>LA FIN SIM S.P.A., Trieste</v>
          </cell>
        </row>
        <row r="1726">
          <cell r="A1726" t="str">
            <v>IT0049</v>
          </cell>
          <cell r="B1726" t="str">
            <v>LA VITA, Trieste</v>
          </cell>
        </row>
        <row r="1727">
          <cell r="A1727" t="str">
            <v>IT0052</v>
          </cell>
          <cell r="B1727" t="str">
            <v>RB Fiduciaria SpA, Roma</v>
          </cell>
        </row>
        <row r="1728">
          <cell r="A1728" t="str">
            <v>IT0053</v>
          </cell>
          <cell r="B1728" t="str">
            <v>Assimediass S.r.l., Mailand</v>
          </cell>
        </row>
        <row r="1729">
          <cell r="A1729" t="str">
            <v>IT0055</v>
          </cell>
          <cell r="B1729" t="str">
            <v>Borgo San Felice S.r.l., Siena</v>
          </cell>
        </row>
        <row r="1730">
          <cell r="A1730" t="str">
            <v>IT0057</v>
          </cell>
          <cell r="B1730" t="str">
            <v>SOLVET S.r.l., Mailand</v>
          </cell>
        </row>
        <row r="1731">
          <cell r="A1731" t="str">
            <v>IT0058</v>
          </cell>
          <cell r="B1731" t="str">
            <v>Intermediass S.r.l., Mailand</v>
          </cell>
        </row>
        <row r="1732">
          <cell r="A1732" t="str">
            <v>IT0059</v>
          </cell>
          <cell r="B1732" t="str">
            <v>Previndustria - Fid. Prev. Imprenditori S.p.A., Mailand</v>
          </cell>
        </row>
        <row r="1733">
          <cell r="A1733" t="str">
            <v>IT0060</v>
          </cell>
          <cell r="B1733" t="str">
            <v>Prevint Gestione Servizi Previdenziali S.p.A., Milano</v>
          </cell>
        </row>
        <row r="1734">
          <cell r="A1734" t="str">
            <v>IT0062</v>
          </cell>
          <cell r="B1734" t="str">
            <v>Villa La Pagliaia S.r.l., Siena</v>
          </cell>
        </row>
        <row r="1735">
          <cell r="A1735" t="str">
            <v>IT0063</v>
          </cell>
          <cell r="B1735" t="str">
            <v>CreditRas Previdenza S.i.m. S.p.A., Mailand</v>
          </cell>
        </row>
        <row r="1736">
          <cell r="A1736" t="str">
            <v>IT0068</v>
          </cell>
          <cell r="B1736" t="str">
            <v>GE.SI Gestione Sistemi Informativi S.p.A</v>
          </cell>
        </row>
        <row r="1737">
          <cell r="A1737" t="str">
            <v>IT0077</v>
          </cell>
          <cell r="B1737" t="str">
            <v>CreditRas Previdenza S.i.m. S.p.A., Mailand</v>
          </cell>
        </row>
        <row r="1738">
          <cell r="A1738" t="str">
            <v>IT0084</v>
          </cell>
          <cell r="B1738" t="str">
            <v>Alpbacher Bergbahnen GmbH &amp; Co KG, Alpbach/Tirol</v>
          </cell>
        </row>
        <row r="1739">
          <cell r="A1739" t="str">
            <v>IT0085</v>
          </cell>
          <cell r="B1739" t="str">
            <v>CESTAR S.r.l., Mailand</v>
          </cell>
        </row>
        <row r="1740">
          <cell r="A1740" t="str">
            <v>IT0089</v>
          </cell>
          <cell r="B1740" t="str">
            <v>Revisione S.p.A., Mailand</v>
          </cell>
        </row>
        <row r="1741">
          <cell r="A1741" t="str">
            <v>IT0091</v>
          </cell>
          <cell r="B1741" t="str">
            <v>R.I.T.A. Rete Teleinformatica Assicurativa Società coop. a.r.l., Trezzano sul Naviglio</v>
          </cell>
        </row>
        <row r="1742">
          <cell r="A1742" t="str">
            <v>IT0092</v>
          </cell>
          <cell r="B1742" t="str">
            <v>SOFIGEA Società Finanziaria per gestioni Assicurative a.r.l., Rom</v>
          </cell>
        </row>
        <row r="1743">
          <cell r="A1743" t="str">
            <v>IT0093</v>
          </cell>
          <cell r="B1743" t="str">
            <v>UCI Ufficio Centrale Italiano Società Consortile S.r.l., Mailand</v>
          </cell>
        </row>
        <row r="1744">
          <cell r="A1744" t="str">
            <v>IT0095</v>
          </cell>
          <cell r="B1744" t="str">
            <v>Unicredito Ital., Spa Ord., Mailand</v>
          </cell>
        </row>
        <row r="1745">
          <cell r="A1745" t="str">
            <v>IT0096</v>
          </cell>
          <cell r="B1745" t="str">
            <v>Istituto Euorpeo di Oncologia Srl, Mailand</v>
          </cell>
        </row>
        <row r="1746">
          <cell r="A1746" t="str">
            <v>IT0097</v>
          </cell>
          <cell r="B1746" t="str">
            <v>Pirelli &amp; Co. SpA, Mailand</v>
          </cell>
        </row>
        <row r="1747">
          <cell r="A1747" t="str">
            <v>IT0098</v>
          </cell>
          <cell r="B1747" t="str">
            <v>INVESTITORI HOLDING SPA, Milano</v>
          </cell>
        </row>
        <row r="1748">
          <cell r="A1748" t="str">
            <v>IT0099</v>
          </cell>
          <cell r="B1748" t="str">
            <v>INVESTITORI SGR S.p.a., Milan</v>
          </cell>
        </row>
        <row r="1749">
          <cell r="A1749" t="str">
            <v>IT0100</v>
          </cell>
          <cell r="B1749" t="str">
            <v>Emittenti Titoli S.p.A., Mailand</v>
          </cell>
        </row>
        <row r="1750">
          <cell r="A1750" t="str">
            <v>IT0103</v>
          </cell>
          <cell r="B1750" t="str">
            <v>Dresdner Finanziaria SpA, Mailand</v>
          </cell>
        </row>
        <row r="1751">
          <cell r="A1751" t="str">
            <v>IT0106</v>
          </cell>
          <cell r="B1751" t="str">
            <v>Agrigest S.p.A., Roma</v>
          </cell>
        </row>
        <row r="1752">
          <cell r="A1752" t="str">
            <v>IT0107</v>
          </cell>
          <cell r="B1752" t="str">
            <v>RAS IMMOBILIARE SRL, Milano</v>
          </cell>
        </row>
        <row r="1753">
          <cell r="A1753" t="str">
            <v>IT0108</v>
          </cell>
          <cell r="B1753" t="str">
            <v>Safim Leasing, Rom</v>
          </cell>
        </row>
        <row r="1754">
          <cell r="A1754" t="str">
            <v>IT0131</v>
          </cell>
          <cell r="B1754" t="str">
            <v>Safim Factoring, Rom</v>
          </cell>
        </row>
        <row r="1755">
          <cell r="A1755" t="str">
            <v>IT0132</v>
          </cell>
          <cell r="B1755" t="str">
            <v>RASSERVICE s.c.p.a., Milano</v>
          </cell>
        </row>
        <row r="1756">
          <cell r="A1756" t="str">
            <v>IT0136</v>
          </cell>
          <cell r="B1756" t="str">
            <v>L.A. PARTECIPAZIONI e SERVIZI, Trieste</v>
          </cell>
        </row>
        <row r="1757">
          <cell r="A1757" t="str">
            <v>IT0141</v>
          </cell>
          <cell r="B1757" t="str">
            <v>LDS, Reggio Emilia</v>
          </cell>
        </row>
        <row r="1758">
          <cell r="A1758" t="str">
            <v>IT0142</v>
          </cell>
          <cell r="B1758" t="str">
            <v>LOGICA, Reggio Emilia</v>
          </cell>
        </row>
        <row r="1759">
          <cell r="A1759" t="str">
            <v>IT0143</v>
          </cell>
          <cell r="B1759" t="str">
            <v>RAS ALTERNATIVE INVESTMENTS SGR S.p.A., Milano</v>
          </cell>
        </row>
        <row r="1760">
          <cell r="A1760" t="str">
            <v>IT0144</v>
          </cell>
          <cell r="B1760" t="str">
            <v>Pronto Lloyd srl, Trieste</v>
          </cell>
        </row>
        <row r="1761">
          <cell r="A1761" t="str">
            <v>IT0145</v>
          </cell>
          <cell r="B1761" t="str">
            <v>Lloyd Adriatico Real Estate, Trieste</v>
          </cell>
        </row>
        <row r="1762">
          <cell r="A1762" t="str">
            <v>IT0147</v>
          </cell>
          <cell r="B1762" t="str">
            <v>BARTEC s.r.l., Italien</v>
          </cell>
        </row>
        <row r="1763">
          <cell r="A1763" t="str">
            <v>IT0148</v>
          </cell>
          <cell r="B1763" t="str">
            <v>Citylife Srl., Milano</v>
          </cell>
        </row>
        <row r="1764">
          <cell r="A1764" t="str">
            <v>IT0151</v>
          </cell>
          <cell r="B1764" t="str">
            <v>REM S.R.L., Treviso</v>
          </cell>
        </row>
        <row r="1765">
          <cell r="A1765" t="str">
            <v>IT0152</v>
          </cell>
          <cell r="B1765" t="str">
            <v>Dresdner Kleinwort Capital Fund Italia LP</v>
          </cell>
        </row>
        <row r="1766">
          <cell r="A1766" t="str">
            <v>JO0001</v>
          </cell>
          <cell r="B1766" t="str">
            <v>Al Nisr Al Arabi, Amman</v>
          </cell>
        </row>
        <row r="1767">
          <cell r="A1767" t="str">
            <v>JO0002</v>
          </cell>
          <cell r="B1767" t="str">
            <v>Al Nisr Arabi</v>
          </cell>
        </row>
        <row r="1768">
          <cell r="A1768" t="str">
            <v>JP0001</v>
          </cell>
          <cell r="B1768" t="str">
            <v>AS 24 (AS NIJUYON K.K.)</v>
          </cell>
        </row>
        <row r="1769">
          <cell r="A1769" t="str">
            <v>JP0002</v>
          </cell>
          <cell r="B1769" t="str">
            <v>Allianz Fire and Marine Insurance Japan Ltd., Tokio</v>
          </cell>
        </row>
        <row r="1770">
          <cell r="A1770" t="str">
            <v>JP0003</v>
          </cell>
          <cell r="B1770" t="str">
            <v>Euler Hermes Credit Services (JP) Ltd., Tokio</v>
          </cell>
        </row>
        <row r="1771">
          <cell r="A1771" t="str">
            <v>JP0005</v>
          </cell>
          <cell r="B1771" t="str">
            <v>MEIJI Dresdner Asset Management Co., Ltd., Tokio</v>
          </cell>
        </row>
        <row r="1772">
          <cell r="A1772" t="str">
            <v>JP0006</v>
          </cell>
          <cell r="B1772" t="str">
            <v>Dresdner Kleinwort Wasserstein (Services) Inc, Panama City</v>
          </cell>
        </row>
        <row r="1773">
          <cell r="A1773" t="str">
            <v>JP0007</v>
          </cell>
          <cell r="B1773" t="str">
            <v>Wasserstein Perella &amp; Co. Japan Ltd.,Tokio</v>
          </cell>
        </row>
        <row r="1774">
          <cell r="A1774" t="str">
            <v>JP0009</v>
          </cell>
          <cell r="B1774" t="str">
            <v>Fuji Investment Management Company, Tokyo</v>
          </cell>
        </row>
        <row r="1775">
          <cell r="A1775" t="str">
            <v>JP0010</v>
          </cell>
          <cell r="B1775" t="str">
            <v>BARTEC Ltd., Tokio/Japan</v>
          </cell>
        </row>
        <row r="1776">
          <cell r="A1776" t="str">
            <v>JP0011</v>
          </cell>
          <cell r="B1776" t="str">
            <v>Allianz Global Investors Japan Co., Ltd. , Tokyo</v>
          </cell>
        </row>
        <row r="1777">
          <cell r="A1777" t="str">
            <v>JP0014</v>
          </cell>
          <cell r="B1777" t="str">
            <v>Genista Corporation, Tokyo</v>
          </cell>
        </row>
        <row r="1778">
          <cell r="A1778" t="str">
            <v>KR0001</v>
          </cell>
          <cell r="B1778" t="str">
            <v>Hana Life Insurance Company Ltd., Séoul</v>
          </cell>
        </row>
        <row r="1779">
          <cell r="A1779" t="str">
            <v>KR0002</v>
          </cell>
          <cell r="B1779" t="str">
            <v>Allianz Life Insurance Co. Ltd., Seoul</v>
          </cell>
        </row>
        <row r="1780">
          <cell r="A1780" t="str">
            <v>KR0003</v>
          </cell>
          <cell r="B1780" t="str">
            <v>First Building Management Company Ltd., Seoul</v>
          </cell>
        </row>
        <row r="1781">
          <cell r="A1781" t="str">
            <v>KR0004</v>
          </cell>
          <cell r="B1781" t="str">
            <v>Hana Allianz Investment Trust Management Co. Ltd., Seoul</v>
          </cell>
        </row>
        <row r="1782">
          <cell r="A1782" t="str">
            <v>KY0001</v>
          </cell>
          <cell r="B1782" t="str">
            <v>Silver Lux Inc., Grand Cayman</v>
          </cell>
        </row>
        <row r="1783">
          <cell r="A1783" t="str">
            <v>KY0002</v>
          </cell>
          <cell r="B1783" t="str">
            <v>Silver Tower 125 Inc., Grand Cayman</v>
          </cell>
        </row>
        <row r="1784">
          <cell r="A1784" t="str">
            <v>KY0004</v>
          </cell>
          <cell r="B1784" t="str">
            <v>TP Group LDC, Grand Cayman</v>
          </cell>
        </row>
        <row r="1785">
          <cell r="A1785" t="str">
            <v>KY0005</v>
          </cell>
          <cell r="B1785" t="str">
            <v>Subarban Finance Company  Limited, Cayman Islands</v>
          </cell>
        </row>
        <row r="1786">
          <cell r="A1786" t="str">
            <v>KY0006</v>
          </cell>
          <cell r="B1786" t="str">
            <v>Subarban Finance Company II Limited, Cayman Islands</v>
          </cell>
        </row>
        <row r="1787">
          <cell r="A1787" t="str">
            <v>KY0007</v>
          </cell>
          <cell r="B1787" t="str">
            <v>New comp. USA 1, Grand Cayman</v>
          </cell>
        </row>
        <row r="1788">
          <cell r="A1788" t="str">
            <v>KY0008</v>
          </cell>
          <cell r="B1788" t="str">
            <v>Radian Inc., George Town/Cayman Islands</v>
          </cell>
        </row>
        <row r="1789">
          <cell r="A1789" t="str">
            <v>KY0009</v>
          </cell>
          <cell r="B1789" t="str">
            <v>TGAF Inc., Grand Cayman</v>
          </cell>
        </row>
        <row r="1790">
          <cell r="A1790" t="str">
            <v>KY0010</v>
          </cell>
          <cell r="B1790" t="str">
            <v>FAF Inc., Grand Cayman</v>
          </cell>
        </row>
        <row r="1791">
          <cell r="A1791" t="str">
            <v>KY0011</v>
          </cell>
          <cell r="B1791" t="str">
            <v>Mole Finance Inc., Grand Cayman</v>
          </cell>
        </row>
        <row r="1792">
          <cell r="A1792" t="str">
            <v>KY0012</v>
          </cell>
          <cell r="B1792" t="str">
            <v>Skylark, George Town</v>
          </cell>
        </row>
        <row r="1793">
          <cell r="A1793" t="str">
            <v>KY0013</v>
          </cell>
          <cell r="B1793" t="str">
            <v>Symphony No 1 LLC, Grand Cayman</v>
          </cell>
        </row>
        <row r="1794">
          <cell r="A1794" t="str">
            <v>KY0014</v>
          </cell>
          <cell r="B1794" t="str">
            <v>Annex Capital Partners LLC (GP), Grand Cayman</v>
          </cell>
        </row>
        <row r="1795">
          <cell r="A1795" t="str">
            <v>KY0015</v>
          </cell>
          <cell r="B1795" t="str">
            <v>Annex Holdings I LP, Grand Cayman</v>
          </cell>
        </row>
        <row r="1796">
          <cell r="A1796" t="str">
            <v>LA0001</v>
          </cell>
          <cell r="B1796" t="str">
            <v>Assurances Generales du Laos</v>
          </cell>
        </row>
        <row r="1797">
          <cell r="A1797" t="str">
            <v>LB0001</v>
          </cell>
          <cell r="B1797" t="str">
            <v>SNA Sal, Beirut</v>
          </cell>
        </row>
        <row r="1798">
          <cell r="A1798" t="str">
            <v>LB0002</v>
          </cell>
          <cell r="B1798" t="str">
            <v>SNA Sal, Beirut</v>
          </cell>
        </row>
        <row r="1799">
          <cell r="A1799" t="str">
            <v>LB0003</v>
          </cell>
          <cell r="B1799" t="str">
            <v>SNA Holding (Bermuda) Ltd., Beirut</v>
          </cell>
        </row>
        <row r="1800">
          <cell r="A1800" t="str">
            <v>LB0004</v>
          </cell>
          <cell r="B1800" t="str">
            <v>Data Quest SAL</v>
          </cell>
        </row>
        <row r="1801">
          <cell r="A1801" t="str">
            <v>LB0005</v>
          </cell>
          <cell r="B1801" t="str">
            <v>Blue Way SAL</v>
          </cell>
        </row>
        <row r="1802">
          <cell r="A1802" t="str">
            <v>LB0006</v>
          </cell>
          <cell r="B1802" t="str">
            <v>Société Nationale D'Assurances S.A.L., Lebanon</v>
          </cell>
        </row>
        <row r="1803">
          <cell r="A1803" t="str">
            <v>LB0007</v>
          </cell>
          <cell r="B1803" t="str">
            <v>SNA Sal, Beirut</v>
          </cell>
        </row>
        <row r="1804">
          <cell r="A1804" t="str">
            <v>LB0009</v>
          </cell>
          <cell r="B1804" t="str">
            <v>Busines Machine of Lebanon</v>
          </cell>
        </row>
        <row r="1805">
          <cell r="A1805" t="str">
            <v>LB0012</v>
          </cell>
          <cell r="B1805" t="str">
            <v>Berytech S.C.A.L., Beirut</v>
          </cell>
        </row>
        <row r="1806">
          <cell r="A1806" t="str">
            <v>LB0013</v>
          </cell>
          <cell r="B1806" t="str">
            <v>SNAM S.A.L, Hazmieh</v>
          </cell>
        </row>
        <row r="1807">
          <cell r="A1807" t="str">
            <v>LK0001</v>
          </cell>
          <cell r="B1807" t="str">
            <v>Allianz Insurance Company Lanka Limited, Saram</v>
          </cell>
        </row>
        <row r="1808">
          <cell r="A1808" t="str">
            <v>LT0001</v>
          </cell>
          <cell r="B1808" t="str">
            <v>UAB Lietuvos draudimo kreditu draudimas (LDKD), Litauen</v>
          </cell>
        </row>
        <row r="1809">
          <cell r="A1809" t="str">
            <v>LT0002</v>
          </cell>
          <cell r="B1809" t="str">
            <v>UAB Euler Hermes Services Baltic</v>
          </cell>
        </row>
        <row r="1810">
          <cell r="A1810" t="str">
            <v>LU0001</v>
          </cell>
          <cell r="B1810" t="str">
            <v>RHEA, Luxembourg-Ville</v>
          </cell>
        </row>
        <row r="1811">
          <cell r="A1811" t="str">
            <v>LU0002</v>
          </cell>
          <cell r="B1811" t="str">
            <v>EWA Life, Luxembourg</v>
          </cell>
        </row>
        <row r="1812">
          <cell r="A1812" t="str">
            <v>LU0003</v>
          </cell>
          <cell r="B1812" t="str">
            <v>AGF Life Luxembourg S.A., Luxembourg</v>
          </cell>
        </row>
        <row r="1813">
          <cell r="A1813" t="str">
            <v>LU0005</v>
          </cell>
          <cell r="B1813" t="str">
            <v>AGF Benelux S.A., Luxembourg</v>
          </cell>
        </row>
        <row r="1814">
          <cell r="A1814" t="str">
            <v>LU0007</v>
          </cell>
          <cell r="B1814" t="str">
            <v>Arlon Properties S.A., Luxembourg</v>
          </cell>
        </row>
        <row r="1815">
          <cell r="A1815" t="str">
            <v>LU0008</v>
          </cell>
          <cell r="B1815" t="str">
            <v>Euler Re, Senningerberg</v>
          </cell>
        </row>
        <row r="1816">
          <cell r="A1816" t="str">
            <v>LU0009</v>
          </cell>
          <cell r="B1816" t="str">
            <v>SACNAS RE, Luxembourg</v>
          </cell>
        </row>
        <row r="1817">
          <cell r="A1817" t="str">
            <v>LU0012</v>
          </cell>
          <cell r="B1817" t="str">
            <v>International Reinsurance Company S.A., Luxemburg</v>
          </cell>
        </row>
        <row r="1818">
          <cell r="A1818" t="str">
            <v>LU0014</v>
          </cell>
          <cell r="B1818" t="str">
            <v>Crédit Lyonnais Capital 1, Luxembourg</v>
          </cell>
        </row>
        <row r="1819">
          <cell r="A1819" t="str">
            <v>LU0018</v>
          </cell>
          <cell r="B1819" t="str">
            <v>Philippe II S.C.I.</v>
          </cell>
        </row>
        <row r="1820">
          <cell r="A1820" t="str">
            <v>LU0020</v>
          </cell>
          <cell r="B1820" t="str">
            <v>Nemian Life &amp; Pensions S.A., Luxembourg</v>
          </cell>
        </row>
        <row r="1821">
          <cell r="A1821" t="str">
            <v>LU0030</v>
          </cell>
          <cell r="B1821" t="str">
            <v>Dresdner Bank Luxembourg S.A., Luxemburg</v>
          </cell>
        </row>
        <row r="1822">
          <cell r="A1822" t="str">
            <v>LU0031</v>
          </cell>
          <cell r="B1822" t="str">
            <v>Allianz Global Investors Luxembourg S.A., Luxembourg</v>
          </cell>
        </row>
        <row r="1823">
          <cell r="A1823" t="str">
            <v>LU0032</v>
          </cell>
          <cell r="B1823" t="str">
            <v>Europe Reinsurance SA, Luxemburg</v>
          </cell>
        </row>
        <row r="1824">
          <cell r="A1824" t="str">
            <v>LU0033</v>
          </cell>
          <cell r="B1824" t="str">
            <v>CLB S.à.r.l., Luxemburg</v>
          </cell>
        </row>
        <row r="1825">
          <cell r="A1825" t="str">
            <v>LU0048</v>
          </cell>
          <cell r="B1825" t="str">
            <v>Special Risk Insurance and Reinsurance Luxemburg S.A. (SRIR), Luxemburg</v>
          </cell>
        </row>
        <row r="1826">
          <cell r="A1826" t="str">
            <v>LU0050</v>
          </cell>
          <cell r="B1826" t="str">
            <v>International Bond Fund Management Company S.A., Luxembourg</v>
          </cell>
        </row>
        <row r="1827">
          <cell r="A1827" t="str">
            <v>LU0051</v>
          </cell>
          <cell r="B1827" t="str">
            <v>NULUX NUKEM LUXEMBURG GmbH, Luxembourg</v>
          </cell>
        </row>
        <row r="1828">
          <cell r="A1828" t="str">
            <v>LU0053</v>
          </cell>
          <cell r="B1828" t="str">
            <v>Société Financière Européenne - S.F.E. i.L., Luxemburg</v>
          </cell>
        </row>
        <row r="1829">
          <cell r="A1829" t="str">
            <v>LU0054</v>
          </cell>
          <cell r="B1829" t="str">
            <v>Dresdner Symphonica Management S.A., Luxembourg</v>
          </cell>
        </row>
        <row r="1830">
          <cell r="A1830" t="str">
            <v>LU0055</v>
          </cell>
          <cell r="B1830" t="str">
            <v>PIMCO Luxembourg SA., Luxembourg</v>
          </cell>
        </row>
        <row r="1831">
          <cell r="A1831" t="str">
            <v>LU0056</v>
          </cell>
          <cell r="B1831" t="str">
            <v>Allianz Société Financiére S.à.r.l., Luxemburg</v>
          </cell>
        </row>
        <row r="1832">
          <cell r="A1832" t="str">
            <v>LU0058</v>
          </cell>
          <cell r="B1832" t="str">
            <v>Outlet Mall Fund, Luxembourg</v>
          </cell>
        </row>
        <row r="1833">
          <cell r="A1833" t="str">
            <v>MA0001</v>
          </cell>
          <cell r="B1833" t="str">
            <v>ISAAF Mondial Assistance S.A., Casablanca</v>
          </cell>
        </row>
        <row r="1834">
          <cell r="A1834" t="str">
            <v>MA0003</v>
          </cell>
          <cell r="B1834" t="str">
            <v>ACMAR, Casablanca</v>
          </cell>
        </row>
        <row r="1835">
          <cell r="A1835" t="str">
            <v>MA0004</v>
          </cell>
          <cell r="B1835" t="str">
            <v>CMS Dresdner Asset Management SDN BHD, Kuala Lumpur</v>
          </cell>
        </row>
        <row r="1836">
          <cell r="A1836" t="str">
            <v>MA0005</v>
          </cell>
          <cell r="B1836" t="str">
            <v>Dresdner Kleinwort Wasserstein Research (Malaysia) SDN BHD, Kuala Lumpur</v>
          </cell>
        </row>
        <row r="1837">
          <cell r="A1837" t="str">
            <v>MA0006</v>
          </cell>
          <cell r="B1837" t="str">
            <v>La Marocaine Vie</v>
          </cell>
        </row>
        <row r="1838">
          <cell r="A1838" t="str">
            <v>MU0002</v>
          </cell>
          <cell r="B1838" t="str">
            <v>Mauritius Island, Mascareignes Services Assistance- MSA Ltd., Port Louis</v>
          </cell>
        </row>
        <row r="1839">
          <cell r="A1839" t="str">
            <v>MX0001</v>
          </cell>
          <cell r="B1839" t="str">
            <v>Allianz México S.A. Compañía de Seguros, Mexico-City</v>
          </cell>
        </row>
        <row r="1840">
          <cell r="A1840" t="str">
            <v>MX0004</v>
          </cell>
          <cell r="B1840" t="str">
            <v>Euler American Credit Indemnity Mexico, Granada</v>
          </cell>
        </row>
        <row r="1841">
          <cell r="A1841" t="str">
            <v>MX0011</v>
          </cell>
          <cell r="B1841" t="str">
            <v>COTINCO Consultora Técnica, Industrial y Comercial SA, Mexiko City</v>
          </cell>
        </row>
        <row r="1842">
          <cell r="A1842" t="str">
            <v>MX0013</v>
          </cell>
          <cell r="B1842" t="str">
            <v>COTINCO Consultora Técnica, Industrial y Commercial, S.A., Mexico City</v>
          </cell>
        </row>
        <row r="1843">
          <cell r="A1843" t="str">
            <v>MX0016</v>
          </cell>
          <cell r="B1843" t="str">
            <v>Euler Hermes Seguros de Crédito S.A., Granada</v>
          </cell>
        </row>
        <row r="1844">
          <cell r="A1844" t="str">
            <v>MY0001</v>
          </cell>
          <cell r="B1844" t="str">
            <v>MMI Worksafe (Malaysia) Sdn Bhd, Kuala Lumpur</v>
          </cell>
        </row>
        <row r="1845">
          <cell r="A1845" t="str">
            <v>MY0002</v>
          </cell>
          <cell r="B1845" t="str">
            <v>Allianz General Insurance Malaysia Berhad p.l.c., Kuala Lumpur</v>
          </cell>
        </row>
        <row r="1846">
          <cell r="A1846" t="str">
            <v>MY0003</v>
          </cell>
          <cell r="B1846" t="str">
            <v>Allianz Life Insurance Malaysia Berhad p.l.c., Kuala Lumpur</v>
          </cell>
        </row>
        <row r="1847">
          <cell r="A1847" t="str">
            <v>NL0001</v>
          </cell>
          <cell r="B1847" t="str">
            <v>ARSA B.V., Amsterdam</v>
          </cell>
        </row>
        <row r="1848">
          <cell r="A1848" t="str">
            <v>NL0003</v>
          </cell>
          <cell r="B1848" t="str">
            <v>Havelaar et Van Stolk B.V., Rotterdam</v>
          </cell>
        </row>
        <row r="1849">
          <cell r="A1849" t="str">
            <v>NL0004</v>
          </cell>
          <cell r="B1849" t="str">
            <v>Euro Drukker Beheer B.V., Amsterdam</v>
          </cell>
        </row>
        <row r="1850">
          <cell r="A1850" t="str">
            <v>NL0005</v>
          </cell>
          <cell r="B1850" t="str">
            <v>Universal Leven N.V., Zeist</v>
          </cell>
        </row>
        <row r="1851">
          <cell r="A1851" t="str">
            <v>NL0007</v>
          </cell>
          <cell r="B1851" t="str">
            <v>ITEB B.V., Gouda</v>
          </cell>
        </row>
        <row r="1852">
          <cell r="A1852" t="str">
            <v>NL0008</v>
          </cell>
          <cell r="B1852" t="str">
            <v>London Verzekeringen N.V., Amsterdam</v>
          </cell>
        </row>
        <row r="1853">
          <cell r="A1853" t="str">
            <v>NL0009</v>
          </cell>
          <cell r="B1853" t="str">
            <v>Omega Thai Investment Holding, Amsterdam</v>
          </cell>
        </row>
        <row r="1854">
          <cell r="A1854" t="str">
            <v>NL0011</v>
          </cell>
          <cell r="B1854" t="str">
            <v>Allianz Nederland Groep N.V., Rotterdam</v>
          </cell>
        </row>
        <row r="1855">
          <cell r="A1855" t="str">
            <v>NL0012</v>
          </cell>
          <cell r="B1855" t="str">
            <v>Allianz Nederland Levensverzekering N.V., Utrecht</v>
          </cell>
        </row>
        <row r="1856">
          <cell r="A1856" t="str">
            <v>NL0015</v>
          </cell>
          <cell r="B1856" t="str">
            <v>Allianz Nederland Schadeverzekering N.V., Rotterdam</v>
          </cell>
        </row>
        <row r="1857">
          <cell r="A1857" t="str">
            <v>NL0017</v>
          </cell>
          <cell r="B1857" t="str">
            <v>Euro Nederland, Amsterdam</v>
          </cell>
        </row>
        <row r="1858">
          <cell r="A1858" t="str">
            <v>NL0019</v>
          </cell>
          <cell r="B1858" t="str">
            <v>Nederland Hypotheekservice B.V., Rotterdam</v>
          </cell>
        </row>
        <row r="1859">
          <cell r="A1859" t="str">
            <v>NL0022</v>
          </cell>
          <cell r="B1859" t="str">
            <v>Holland Bewaarbedrijf B.V., Utrecht</v>
          </cell>
        </row>
        <row r="1860">
          <cell r="A1860" t="str">
            <v>NL0023</v>
          </cell>
          <cell r="B1860" t="str">
            <v>Willemsbruggen, Rotterdam</v>
          </cell>
        </row>
        <row r="1861">
          <cell r="A1861" t="str">
            <v>NL0025</v>
          </cell>
          <cell r="B1861" t="str">
            <v>Euler Hermes Kreditverzekering NV, Nederland</v>
          </cell>
        </row>
        <row r="1862">
          <cell r="A1862" t="str">
            <v>NL0026</v>
          </cell>
          <cell r="B1862" t="str">
            <v>Euler Hermes Kredietverzekering NV, Hertogenbosch</v>
          </cell>
        </row>
        <row r="1863">
          <cell r="A1863" t="str">
            <v>NL0033</v>
          </cell>
          <cell r="B1863" t="str">
            <v>Allianz Europe Ltd., Amsterdam</v>
          </cell>
        </row>
        <row r="1864">
          <cell r="A1864" t="str">
            <v>NL0034</v>
          </cell>
          <cell r="B1864" t="str">
            <v>Allianz Finance B.V., Amsterdam</v>
          </cell>
        </row>
        <row r="1865">
          <cell r="A1865" t="str">
            <v>NL0038</v>
          </cell>
          <cell r="B1865" t="str">
            <v>Ras International N.V., Amsterdam</v>
          </cell>
        </row>
        <row r="1866">
          <cell r="A1866" t="str">
            <v>NL0040</v>
          </cell>
          <cell r="B1866" t="str">
            <v>ELVIA Travel Insurance International N.V., Amsterdam</v>
          </cell>
        </row>
        <row r="1867">
          <cell r="A1867" t="str">
            <v>NL0041</v>
          </cell>
          <cell r="B1867" t="str">
            <v>MONDIAL ASSISTANCE B.V., Amsterdam</v>
          </cell>
        </row>
        <row r="1868">
          <cell r="A1868" t="str">
            <v>NL0047</v>
          </cell>
          <cell r="B1868" t="str">
            <v>AGF RAS Holding BV, Amsterdam</v>
          </cell>
        </row>
        <row r="1869">
          <cell r="A1869" t="str">
            <v>NL0048</v>
          </cell>
          <cell r="B1869" t="str">
            <v>HELVIASS Verzekeringen BV, Rotterdam</v>
          </cell>
        </row>
        <row r="1870">
          <cell r="A1870" t="str">
            <v>NL0058</v>
          </cell>
          <cell r="B1870" t="str">
            <v>Interpolis Kreditverzekeringen, Hertogenbosch</v>
          </cell>
        </row>
        <row r="1871">
          <cell r="A1871" t="str">
            <v>NL0059</v>
          </cell>
          <cell r="B1871" t="str">
            <v>Allianz Risk Transfer N.V., Amsterdam</v>
          </cell>
        </row>
        <row r="1872">
          <cell r="A1872" t="str">
            <v>NL0060</v>
          </cell>
          <cell r="B1872" t="str">
            <v>Graydon Holding N.V., Amsterdam</v>
          </cell>
        </row>
        <row r="1873">
          <cell r="A1873" t="str">
            <v>NL0061</v>
          </cell>
          <cell r="B1873" t="str">
            <v>Euler Hermes Interborg N.V., Amsterdam</v>
          </cell>
        </row>
        <row r="1874">
          <cell r="A1874" t="str">
            <v>NL0063</v>
          </cell>
          <cell r="B1874" t="str">
            <v>Allianz Risk Consultants B.V., Amsterdam</v>
          </cell>
        </row>
        <row r="1875">
          <cell r="A1875" t="str">
            <v>NL0066</v>
          </cell>
          <cell r="B1875" t="str">
            <v>BSMC, Bangkok</v>
          </cell>
        </row>
        <row r="1876">
          <cell r="A1876" t="str">
            <v>NL0076</v>
          </cell>
          <cell r="B1876" t="str">
            <v>Nederland Administration B.V. i.L., Doesburg</v>
          </cell>
        </row>
        <row r="1877">
          <cell r="A1877" t="str">
            <v>NL0080</v>
          </cell>
          <cell r="B1877" t="str">
            <v>Zwolsche Algemeene Europa B.V., Nieuwegein</v>
          </cell>
        </row>
        <row r="1878">
          <cell r="A1878" t="str">
            <v>NL0081</v>
          </cell>
          <cell r="B1878" t="str">
            <v>Buizerlann</v>
          </cell>
        </row>
        <row r="1879">
          <cell r="A1879" t="str">
            <v>NL0082</v>
          </cell>
          <cell r="B1879" t="str">
            <v>Holland Beleggingsgroep B.V., Amsterdam</v>
          </cell>
        </row>
        <row r="1880">
          <cell r="A1880" t="str">
            <v>NL0090</v>
          </cell>
          <cell r="B1880" t="str">
            <v>Allianz Finance II B.V., Amsterdam</v>
          </cell>
        </row>
        <row r="1881">
          <cell r="A1881" t="str">
            <v>NL0092</v>
          </cell>
          <cell r="B1881" t="str">
            <v>Veer Palthe Voûte N.V., Gouda</v>
          </cell>
        </row>
        <row r="1882">
          <cell r="A1882" t="str">
            <v>NL0093</v>
          </cell>
          <cell r="B1882" t="str">
            <v>Dresdner Finance BV, Amsterdam</v>
          </cell>
        </row>
        <row r="1883">
          <cell r="A1883" t="str">
            <v>NL0094</v>
          </cell>
          <cell r="B1883" t="str">
            <v>debis AirFinance BV, Amsterdam</v>
          </cell>
        </row>
        <row r="1884">
          <cell r="A1884" t="str">
            <v>NL0097</v>
          </cell>
          <cell r="B1884" t="str">
            <v>K.B.I.M. Overseas BV, Amsterdam</v>
          </cell>
        </row>
        <row r="1885">
          <cell r="A1885" t="str">
            <v>NL0098</v>
          </cell>
          <cell r="B1885" t="str">
            <v>Dresdner Kleinwort Wasserstein Finance BV, Amsterdam</v>
          </cell>
        </row>
        <row r="1886">
          <cell r="A1886" t="str">
            <v>NL0099</v>
          </cell>
          <cell r="B1886" t="str">
            <v>London Verzekeringen N.V., Amsterdam</v>
          </cell>
        </row>
        <row r="1887">
          <cell r="A1887" t="str">
            <v>NL0100</v>
          </cell>
          <cell r="B1887" t="str">
            <v>Allianz Nederland Schadeverzekering N.V., Rotterdam</v>
          </cell>
        </row>
        <row r="1888">
          <cell r="A1888" t="str">
            <v>NL0108</v>
          </cell>
          <cell r="B1888" t="str">
            <v>METRO Capital B.V., Amsterdam</v>
          </cell>
        </row>
        <row r="1889">
          <cell r="A1889" t="str">
            <v>NL0109</v>
          </cell>
          <cell r="B1889" t="str">
            <v>Buck Heissmann B.V. NL</v>
          </cell>
        </row>
        <row r="1890">
          <cell r="A1890" t="str">
            <v>NL0111</v>
          </cell>
          <cell r="B1890" t="str">
            <v>Allianz Investment Management B.V., Amsterdam</v>
          </cell>
        </row>
        <row r="1891">
          <cell r="A1891" t="str">
            <v>NL0112</v>
          </cell>
          <cell r="B1891" t="str">
            <v>Allianz Investment 1 B.V., Amsterdam</v>
          </cell>
        </row>
        <row r="1892">
          <cell r="A1892" t="str">
            <v>NL0113</v>
          </cell>
          <cell r="B1892" t="str">
            <v>Allianz Investment 2 B.V., Amsterdam</v>
          </cell>
        </row>
        <row r="1893">
          <cell r="A1893" t="str">
            <v>NL0128</v>
          </cell>
          <cell r="B1893" t="str">
            <v>Horizonte Technologie Fonds Österreich B.V., Heiloo</v>
          </cell>
        </row>
        <row r="1894">
          <cell r="A1894" t="str">
            <v>NL0129</v>
          </cell>
          <cell r="B1894" t="str">
            <v>BARTEC Nederland B.V., Ridderkerk/Netherland</v>
          </cell>
        </row>
        <row r="1895">
          <cell r="A1895" t="str">
            <v>NL0130</v>
          </cell>
          <cell r="B1895" t="str">
            <v>BARTEC Nederland Ultrakust Division B.V., Netherlands</v>
          </cell>
        </row>
        <row r="1896">
          <cell r="A1896" t="str">
            <v>NL0131</v>
          </cell>
          <cell r="B1896" t="str">
            <v>BARTEC AS, Netherland</v>
          </cell>
        </row>
        <row r="1897">
          <cell r="A1897" t="str">
            <v>NL0132</v>
          </cell>
          <cell r="B1897" t="str">
            <v>Impress Metal Packaging Holdings B.V., Deventer, NL</v>
          </cell>
        </row>
        <row r="1898">
          <cell r="A1898" t="str">
            <v>NL0133</v>
          </cell>
          <cell r="B1898" t="str">
            <v>Classic Finance BV</v>
          </cell>
        </row>
        <row r="1899">
          <cell r="A1899" t="str">
            <v>NL0134</v>
          </cell>
          <cell r="B1899" t="str">
            <v>Société Foncière Européenne, Amsterdam</v>
          </cell>
        </row>
        <row r="1900">
          <cell r="A1900" t="str">
            <v>NL0135</v>
          </cell>
          <cell r="B1900" t="str">
            <v>Consult Risk Management International B.V.</v>
          </cell>
        </row>
        <row r="1901">
          <cell r="A1901" t="str">
            <v>NL0137</v>
          </cell>
          <cell r="B1901" t="str">
            <v>Dresdner UK Investments N.V., Amsterdam</v>
          </cell>
        </row>
        <row r="1902">
          <cell r="A1902" t="str">
            <v>NL0138</v>
          </cell>
          <cell r="B1902" t="str">
            <v>Dresdner UK Investments 2 B.V., Amsterdam</v>
          </cell>
        </row>
        <row r="1903">
          <cell r="A1903" t="str">
            <v>NL0139</v>
          </cell>
          <cell r="B1903" t="str">
            <v>Classic I Netherlands Limited, Amsterdam</v>
          </cell>
        </row>
        <row r="1904">
          <cell r="A1904" t="str">
            <v>NL0140</v>
          </cell>
          <cell r="B1904" t="str">
            <v>Classic III Netherlands Limited, Amsterdam</v>
          </cell>
        </row>
        <row r="1905">
          <cell r="A1905" t="str">
            <v>NZ0001</v>
          </cell>
          <cell r="B1905" t="str">
            <v>Allianz New Zealand Limited,  Auckland</v>
          </cell>
        </row>
        <row r="1906">
          <cell r="A1906" t="str">
            <v>PE0001</v>
          </cell>
          <cell r="B1906" t="str">
            <v>Empresa de Inversiones S.A., Lima</v>
          </cell>
        </row>
        <row r="1907">
          <cell r="A1907" t="str">
            <v>PE0002</v>
          </cell>
          <cell r="B1907" t="str">
            <v>Organizacion G.o.a. S.A., Lima</v>
          </cell>
        </row>
        <row r="1908">
          <cell r="A1908" t="str">
            <v>PE0004</v>
          </cell>
          <cell r="B1908" t="str">
            <v>Vestrust Peru S.R.</v>
          </cell>
        </row>
        <row r="1909">
          <cell r="A1909" t="str">
            <v>PG0001</v>
          </cell>
          <cell r="B1909" t="str">
            <v>Pacific MMI Insurance Ltd., Port Moresby</v>
          </cell>
        </row>
        <row r="1910">
          <cell r="A1910" t="str">
            <v>PK0001</v>
          </cell>
          <cell r="B1910" t="str">
            <v>Allianz EFU Health Insurance Ltd., Karachi</v>
          </cell>
        </row>
        <row r="1911">
          <cell r="A1911" t="str">
            <v>PL0002</v>
          </cell>
          <cell r="B1911" t="str">
            <v>T.U. Allianz Polska Zycie S.A., Warschau</v>
          </cell>
        </row>
        <row r="1912">
          <cell r="A1912" t="str">
            <v>PL0003</v>
          </cell>
          <cell r="B1912" t="str">
            <v>T.U. Allianz Polska S.A., Warschau</v>
          </cell>
        </row>
        <row r="1913">
          <cell r="A1913" t="str">
            <v>PL0004</v>
          </cell>
          <cell r="B1913" t="str">
            <v>ELVIA S.p.z.o.o., Warschau</v>
          </cell>
        </row>
        <row r="1914">
          <cell r="A1914" t="str">
            <v>PL0005</v>
          </cell>
          <cell r="B1914" t="str">
            <v>PTE Allianz Polska SA, Warschau</v>
          </cell>
        </row>
        <row r="1915">
          <cell r="A1915" t="str">
            <v>PL0006</v>
          </cell>
          <cell r="B1915" t="str">
            <v>Euler Hermes Zarzadzanie Ryzkiem Sp. z o.o., Warschau</v>
          </cell>
        </row>
        <row r="1916">
          <cell r="A1916" t="str">
            <v>PL0007</v>
          </cell>
          <cell r="B1916" t="str">
            <v>Allianz Services Sp. z o.o.</v>
          </cell>
        </row>
        <row r="1917">
          <cell r="A1917" t="str">
            <v>PL0016</v>
          </cell>
          <cell r="B1917" t="str">
            <v>Allianz Specialised Investment Central Europe Sp. Zoo, Warschau</v>
          </cell>
        </row>
        <row r="1918">
          <cell r="A1918" t="str">
            <v>PL0017</v>
          </cell>
          <cell r="B1918" t="str">
            <v>Dresdner Polska Sp.z.o.o., Warschau</v>
          </cell>
        </row>
        <row r="1919">
          <cell r="A1919" t="str">
            <v>PL0018</v>
          </cell>
          <cell r="B1919" t="str">
            <v>Dresdner Bank Polska S.A., Warschau</v>
          </cell>
        </row>
        <row r="1920">
          <cell r="A1920" t="str">
            <v>PL0019</v>
          </cell>
          <cell r="B1920" t="str">
            <v>Towarzystwo Ubezpieczeniowe Euler Hermes S.A., Warschau</v>
          </cell>
        </row>
        <row r="1921">
          <cell r="A1921" t="str">
            <v>PL0020</v>
          </cell>
          <cell r="B1921" t="str">
            <v>CARBO BARTEC Sp.z.o.o., Poland</v>
          </cell>
        </row>
        <row r="1922">
          <cell r="A1922" t="str">
            <v>PL0021</v>
          </cell>
          <cell r="B1922" t="str">
            <v>Euler Hermes, Anna Kozinska - Kancelaria Prawna sp.k., Warschau</v>
          </cell>
        </row>
        <row r="1923">
          <cell r="A1923" t="str">
            <v>PL0022</v>
          </cell>
          <cell r="B1923" t="str">
            <v>TFI ALLIANZ POLSKA S.A.</v>
          </cell>
        </row>
        <row r="1924">
          <cell r="A1924" t="str">
            <v>PT0001</v>
          </cell>
          <cell r="B1924" t="str">
            <v>Companhia de Seguros Allianz Portugal S.A., Lissabon</v>
          </cell>
        </row>
        <row r="1925">
          <cell r="A1925" t="str">
            <v>PT0002</v>
          </cell>
          <cell r="B1925" t="str">
            <v>Companhia de Seguros Allianz Portugal S.A., Lissabon</v>
          </cell>
        </row>
        <row r="1926">
          <cell r="A1926" t="str">
            <v>PT0003</v>
          </cell>
          <cell r="B1926" t="str">
            <v>ELVIASSIST Servicos de Assistencia 24 Horas LDA</v>
          </cell>
        </row>
        <row r="1927">
          <cell r="A1927" t="str">
            <v>PT0005</v>
          </cell>
          <cell r="B1927" t="str">
            <v>UNIPENSÃO - Soc. Gestora de Fundos de Pensões , SA</v>
          </cell>
        </row>
        <row r="1928">
          <cell r="A1928" t="str">
            <v>PT0011</v>
          </cell>
          <cell r="B1928" t="str">
            <v>Castil Parque, Sociedade Exploradora SA, Lisboa</v>
          </cell>
        </row>
        <row r="1929">
          <cell r="A1929" t="str">
            <v>PT0012</v>
          </cell>
          <cell r="B1929" t="str">
            <v>Banco BPI S.A., Porto</v>
          </cell>
        </row>
        <row r="1930">
          <cell r="A1930" t="str">
            <v>PT0020</v>
          </cell>
          <cell r="B1930" t="str">
            <v>Compania de Seguro de Creditos S.A. (Cosec), Portugal</v>
          </cell>
        </row>
        <row r="1931">
          <cell r="A1931" t="str">
            <v>RO0001</v>
          </cell>
          <cell r="B1931" t="str">
            <v>Allianz Risk Consultant SRL, Bukarest</v>
          </cell>
        </row>
        <row r="1932">
          <cell r="A1932" t="str">
            <v>RO0002</v>
          </cell>
          <cell r="B1932" t="str">
            <v>Allianz Romania SA, Bukarest</v>
          </cell>
        </row>
        <row r="1933">
          <cell r="A1933" t="str">
            <v>RO0003</v>
          </cell>
          <cell r="B1933" t="str">
            <v>Allianz Tiriac Insurance S.A., Bukarest</v>
          </cell>
        </row>
        <row r="1934">
          <cell r="A1934" t="str">
            <v>RO0005</v>
          </cell>
          <cell r="B1934" t="str">
            <v>Allianz Tiriac Insurance S.A., Bukarest</v>
          </cell>
        </row>
        <row r="1935">
          <cell r="A1935" t="str">
            <v>RO0006</v>
          </cell>
          <cell r="B1935" t="str">
            <v>S.C. ASIT REAL ESTATE S.R.L., Bucharest</v>
          </cell>
        </row>
        <row r="1936">
          <cell r="A1936" t="str">
            <v>RO0007</v>
          </cell>
          <cell r="B1936" t="str">
            <v>Euler Hermes Servicii Financiare, Bukarest</v>
          </cell>
        </row>
        <row r="1937">
          <cell r="A1937" t="str">
            <v>RU0001</v>
          </cell>
          <cell r="B1937" t="str">
            <v>Insurance Joint Stock Company "Allianz", Moskau</v>
          </cell>
        </row>
        <row r="1938">
          <cell r="A1938" t="str">
            <v>RU0002</v>
          </cell>
          <cell r="B1938" t="str">
            <v>Riskon Aktiengesellschaft geschlossenen Typs, Moskau</v>
          </cell>
        </row>
        <row r="1939">
          <cell r="A1939" t="str">
            <v>RU0004</v>
          </cell>
          <cell r="B1939" t="str">
            <v>Dresdner Kleinwort Wasserstein LLC, Moskau</v>
          </cell>
        </row>
        <row r="1940">
          <cell r="A1940" t="str">
            <v>RU0005</v>
          </cell>
          <cell r="B1940" t="str">
            <v>Dresdner Bank ZAO, St. Petersburg</v>
          </cell>
        </row>
        <row r="1941">
          <cell r="A1941" t="str">
            <v>RU0007</v>
          </cell>
          <cell r="B1941" t="str">
            <v>Russian People's  Insurance Society "Rosno", Moskau</v>
          </cell>
        </row>
        <row r="1942">
          <cell r="A1942" t="str">
            <v>RU0011</v>
          </cell>
          <cell r="B1942" t="str">
            <v>Allianz Life Moskau, Moskau</v>
          </cell>
        </row>
        <row r="1943">
          <cell r="A1943" t="str">
            <v>SE0001</v>
          </cell>
          <cell r="B1943" t="str">
            <v>Euler Hermes Kreditförsäkring Norden AB, Stockholm</v>
          </cell>
        </row>
        <row r="1944">
          <cell r="A1944" t="str">
            <v>SE0004</v>
          </cell>
          <cell r="B1944" t="str">
            <v>BARTEC AB, Karlskrona/Schweden</v>
          </cell>
        </row>
        <row r="1945">
          <cell r="A1945" t="str">
            <v>SE0005</v>
          </cell>
          <cell r="B1945" t="str">
            <v>René Hansson, Sweden</v>
          </cell>
        </row>
        <row r="1946">
          <cell r="A1946" t="str">
            <v>SE0006</v>
          </cell>
          <cell r="B1946" t="str">
            <v>European Venture Partners (Sweden) AB, Stockholm</v>
          </cell>
        </row>
        <row r="1947">
          <cell r="A1947" t="str">
            <v>SE0008</v>
          </cell>
          <cell r="B1947" t="str">
            <v>DEGI Schweden AB</v>
          </cell>
        </row>
        <row r="1948">
          <cell r="A1948" t="str">
            <v>SG0001</v>
          </cell>
          <cell r="B1948" t="str">
            <v>AGF Asia , Singapore</v>
          </cell>
        </row>
        <row r="1949">
          <cell r="A1949" t="str">
            <v>SG0002</v>
          </cell>
          <cell r="B1949" t="str">
            <v>Allianz Insurance Management Asia Pacific Pte. Ltd., Singapore</v>
          </cell>
        </row>
        <row r="1950">
          <cell r="A1950" t="str">
            <v>SG0003</v>
          </cell>
          <cell r="B1950" t="str">
            <v>Allianz Insurance Company of Singapore Pte. Ltd., Singapur</v>
          </cell>
        </row>
        <row r="1951">
          <cell r="A1951" t="str">
            <v>SG0005</v>
          </cell>
          <cell r="B1951" t="str">
            <v>PIMCO Asia PTE Ltd., Singapore</v>
          </cell>
        </row>
        <row r="1952">
          <cell r="A1952" t="str">
            <v>SG0008</v>
          </cell>
          <cell r="B1952" t="str">
            <v>Allianz Dresdner Asset Management Singapur Ltd., Singapur</v>
          </cell>
        </row>
        <row r="1953">
          <cell r="A1953" t="str">
            <v>SG0010</v>
          </cell>
          <cell r="B1953" t="str">
            <v>HERMES &amp; EULER CREDIT INSURANCE AGENCY (S) PTE LTD., Singapur</v>
          </cell>
        </row>
        <row r="1954">
          <cell r="A1954" t="str">
            <v>SG0013</v>
          </cell>
          <cell r="B1954" t="str">
            <v>World Access ASIA (PTE) Ltd., Singapur</v>
          </cell>
        </row>
        <row r="1955">
          <cell r="A1955" t="str">
            <v>SG0014</v>
          </cell>
          <cell r="B1955" t="str">
            <v>Dresdner Kleinwort Wasserstein (Nominees) Pte. Ltd., Singapur</v>
          </cell>
        </row>
        <row r="1956">
          <cell r="A1956" t="str">
            <v>SG0016</v>
          </cell>
          <cell r="B1956" t="str">
            <v>Dresdner Kleinwort Wasserstein (Nominees Pte Lt)d, Singapur</v>
          </cell>
        </row>
        <row r="1957">
          <cell r="A1957" t="str">
            <v>SG0017</v>
          </cell>
          <cell r="B1957" t="str">
            <v>DMC Dresdner Management Consult South East Asia Pte Ltd, Singapur</v>
          </cell>
        </row>
        <row r="1958">
          <cell r="A1958" t="str">
            <v>SG0024</v>
          </cell>
          <cell r="B1958" t="str">
            <v>BARTEC Pte Ltd., Singapur</v>
          </cell>
        </row>
        <row r="1959">
          <cell r="A1959" t="str">
            <v>SG0025</v>
          </cell>
          <cell r="B1959" t="str">
            <v>Dresdner Asset Management Ltd, Singapur</v>
          </cell>
        </row>
        <row r="1960">
          <cell r="A1960" t="str">
            <v>SG0028</v>
          </cell>
          <cell r="B1960" t="str">
            <v>NewsPage Pte Ltd., Singapur</v>
          </cell>
        </row>
        <row r="1961">
          <cell r="A1961" t="str">
            <v>SG0029</v>
          </cell>
          <cell r="B1961" t="str">
            <v>EULER HERMES CREDIT INSURANCE AGENCY (S) PTE. LTD., Singapore</v>
          </cell>
        </row>
        <row r="1962">
          <cell r="A1962" t="str">
            <v>SI0001</v>
          </cell>
          <cell r="B1962" t="str">
            <v>BARTEC Varnost d.o.o., Zagorje, Slovenia</v>
          </cell>
        </row>
        <row r="1963">
          <cell r="A1963" t="str">
            <v>SI0002</v>
          </cell>
          <cell r="B1963" t="str">
            <v>BARTEC d.o.o., Zagorje, Slovenia</v>
          </cell>
        </row>
        <row r="1964">
          <cell r="A1964" t="str">
            <v>SK0002</v>
          </cell>
          <cell r="B1964" t="str">
            <v>KEVA spol., Bratislava</v>
          </cell>
        </row>
        <row r="1965">
          <cell r="A1965" t="str">
            <v>SK0004</v>
          </cell>
          <cell r="B1965" t="str">
            <v>Hana Bank, Seoul</v>
          </cell>
        </row>
        <row r="1966">
          <cell r="A1966" t="str">
            <v>SK0005</v>
          </cell>
          <cell r="B1966" t="str">
            <v>Allianz-Slovenská poist'ovna a.s., Bratislava</v>
          </cell>
        </row>
        <row r="1967">
          <cell r="A1967" t="str">
            <v>SK0006</v>
          </cell>
          <cell r="B1967" t="str">
            <v>Allianz-Slovenská poist'ovna a.s., Bratislava</v>
          </cell>
        </row>
        <row r="1968">
          <cell r="A1968" t="str">
            <v>SK0019</v>
          </cell>
          <cell r="B1968" t="str">
            <v>Banka Slovakia, a.s., Banská Bystrica</v>
          </cell>
        </row>
        <row r="1969">
          <cell r="A1969" t="str">
            <v>SK0021</v>
          </cell>
          <cell r="B1969" t="str">
            <v>Euler Hermes Servis s.r.o., Bratislava</v>
          </cell>
        </row>
        <row r="1970">
          <cell r="A1970" t="str">
            <v>SK0022</v>
          </cell>
          <cell r="B1970" t="str">
            <v>Burza cennych paperov v, Bratislava</v>
          </cell>
        </row>
        <row r="1971">
          <cell r="A1971" t="str">
            <v>SK0023</v>
          </cell>
          <cell r="B1971" t="str">
            <v>Allianz-Slovenská DSS, a.s., Bratislava</v>
          </cell>
        </row>
        <row r="1972">
          <cell r="A1972" t="str">
            <v>SN0001</v>
          </cell>
          <cell r="B1972" t="str">
            <v>AGF Senegal  Vie S.A., Dakar</v>
          </cell>
        </row>
        <row r="1973">
          <cell r="A1973" t="str">
            <v>SN0002</v>
          </cell>
          <cell r="B1973" t="str">
            <v>AGF Senegal IARD S.A., Dakar</v>
          </cell>
        </row>
        <row r="1974">
          <cell r="A1974" t="str">
            <v>SN0003</v>
          </cell>
          <cell r="B1974" t="str">
            <v>International Bank of Southern Africa - SFOM, Ltd (IBSA), Johannesburg/Südafrika</v>
          </cell>
        </row>
        <row r="1975">
          <cell r="A1975" t="str">
            <v>TG0001</v>
          </cell>
          <cell r="B1975" t="str">
            <v>AGT, Lome</v>
          </cell>
        </row>
        <row r="1976">
          <cell r="A1976" t="str">
            <v>TH0002</v>
          </cell>
          <cell r="B1976" t="str">
            <v>Allianz CP Genral Insurance Company Limited</v>
          </cell>
        </row>
        <row r="1977">
          <cell r="A1977" t="str">
            <v>TH0005</v>
          </cell>
          <cell r="B1977" t="str">
            <v>Dresdner Kleinwort Wasserstein Advisory Services (Thailand) Ltd, Bangkok</v>
          </cell>
        </row>
        <row r="1978">
          <cell r="A1978" t="str">
            <v>TH0006</v>
          </cell>
          <cell r="B1978" t="str">
            <v>Dresdner Kleinwort Capital Advisory services Pte Ltd, Singapore</v>
          </cell>
        </row>
        <row r="1979">
          <cell r="A1979" t="str">
            <v>TH0007</v>
          </cell>
          <cell r="B1979" t="str">
            <v>Dresdner Kleinwort Wasserstein (South East Asia) Ltd., Singapore</v>
          </cell>
        </row>
        <row r="1980">
          <cell r="A1980" t="str">
            <v>TH0008</v>
          </cell>
          <cell r="B1980" t="str">
            <v>Fenchurch Nominees (Singapore) Pte Ltd, Singapur</v>
          </cell>
        </row>
        <row r="1981">
          <cell r="A1981" t="str">
            <v>TH0009</v>
          </cell>
          <cell r="B1981" t="str">
            <v>Auto Assist SARL, Bangkok</v>
          </cell>
        </row>
        <row r="1982">
          <cell r="A1982" t="str">
            <v>TH0010</v>
          </cell>
          <cell r="B1982" t="str">
            <v>Ayudhya Allianz C.P. Life Public Company Limited, Bangkok</v>
          </cell>
        </row>
        <row r="1983">
          <cell r="A1983" t="str">
            <v>TH0011</v>
          </cell>
          <cell r="B1983" t="str">
            <v>CPRN-Holdings Limited, Bangkok</v>
          </cell>
        </row>
        <row r="1984">
          <cell r="A1984" t="str">
            <v>TN0001</v>
          </cell>
          <cell r="B1984" t="str">
            <v>Astrée, Compagnie D'Assurances et de Reassurances S.A., Tunis Belvedere</v>
          </cell>
        </row>
        <row r="1985">
          <cell r="A1985" t="str">
            <v>TR0001</v>
          </cell>
          <cell r="B1985" t="str">
            <v>SAT S.A., Istanbul</v>
          </cell>
        </row>
        <row r="1986">
          <cell r="A1986" t="str">
            <v>TR0002</v>
          </cell>
          <cell r="B1986" t="str">
            <v>Koç Allianz Sigorta T.A.S., Istanbul</v>
          </cell>
        </row>
        <row r="1987">
          <cell r="A1987" t="str">
            <v>TR0003</v>
          </cell>
          <cell r="B1987" t="str">
            <v>Koç Allianz Hayat ve Emeklilik A.S. (Koç Allianz Life and Pension Company), Istanbul</v>
          </cell>
        </row>
        <row r="1988">
          <cell r="A1988" t="str">
            <v>TR0008</v>
          </cell>
          <cell r="B1988" t="str">
            <v>BNP-AK-DRESDNER BANK AS, Istanbul</v>
          </cell>
        </row>
        <row r="1989">
          <cell r="A1989" t="str">
            <v>TR0009</v>
          </cell>
          <cell r="B1989" t="str">
            <v>BNP-AK-Dresdner Finansal Kiralama A.S.</v>
          </cell>
        </row>
        <row r="1990">
          <cell r="A1990" t="str">
            <v>TR0010</v>
          </cell>
          <cell r="B1990" t="str">
            <v>Tiszai Vegyi Kombinat Rt., Istanbul</v>
          </cell>
        </row>
        <row r="1991">
          <cell r="A1991" t="str">
            <v>TW0002</v>
          </cell>
          <cell r="B1991" t="str">
            <v>Allianz President Life Insurance Co. Ltd., Taipei</v>
          </cell>
        </row>
        <row r="1992">
          <cell r="A1992" t="str">
            <v>TW0008</v>
          </cell>
          <cell r="B1992" t="str">
            <v>Dresdner RCM Global Investors (Jersey) Taiwan, St. Helier/Jersey</v>
          </cell>
        </row>
        <row r="1993">
          <cell r="A1993" t="str">
            <v>TW0009</v>
          </cell>
          <cell r="B1993" t="str">
            <v>ADAM Taiwan Ltd, Taiwan</v>
          </cell>
        </row>
        <row r="1994">
          <cell r="A1994" t="str">
            <v>TW0010</v>
          </cell>
          <cell r="B1994" t="str">
            <v>Allianz Dresdner Securities Investment Consulting Ltd., Taiwan</v>
          </cell>
        </row>
        <row r="1995">
          <cell r="A1995" t="str">
            <v>US0001</v>
          </cell>
          <cell r="B1995" t="str">
            <v>Allianz Global Risks US Insurance Company, Burbank</v>
          </cell>
        </row>
        <row r="1996">
          <cell r="A1996" t="str">
            <v>US0003</v>
          </cell>
          <cell r="B1996" t="str">
            <v>Allianz of America Corp., New York</v>
          </cell>
        </row>
        <row r="1997">
          <cell r="A1997" t="str">
            <v>US0004</v>
          </cell>
          <cell r="B1997" t="str">
            <v>Allianz Real Estate Corporation, Wilmington</v>
          </cell>
        </row>
        <row r="1998">
          <cell r="A1998" t="str">
            <v>US0005</v>
          </cell>
          <cell r="B1998" t="str">
            <v>Allianz Underwriters Insurance Company, Burbank</v>
          </cell>
        </row>
        <row r="1999">
          <cell r="A1999" t="str">
            <v>US0006</v>
          </cell>
          <cell r="B1999" t="str">
            <v>Allianz Life Insurance of New York, New York</v>
          </cell>
        </row>
        <row r="2000">
          <cell r="A2000" t="str">
            <v>US0007</v>
          </cell>
          <cell r="B2000" t="str">
            <v>Jefferson Insurance Company of N.Y., New York</v>
          </cell>
        </row>
        <row r="2001">
          <cell r="A2001" t="str">
            <v>US0008</v>
          </cell>
          <cell r="B2001" t="str">
            <v>Monticello Insurance Co., Wilmington</v>
          </cell>
        </row>
        <row r="2002">
          <cell r="A2002" t="str">
            <v>US0009</v>
          </cell>
          <cell r="B2002" t="str">
            <v>Allianz Life Insurance Company of North America, Minneapolis</v>
          </cell>
        </row>
        <row r="2003">
          <cell r="A2003" t="str">
            <v>US0010</v>
          </cell>
          <cell r="B2003" t="str">
            <v>JeffCo Management Company Inc., Jersey City</v>
          </cell>
        </row>
        <row r="2004">
          <cell r="A2004" t="str">
            <v>US0011</v>
          </cell>
          <cell r="B2004" t="str">
            <v>Allianz Risk Consultants Inc., Los Angeles</v>
          </cell>
        </row>
        <row r="2005">
          <cell r="A2005" t="str">
            <v>US0013</v>
          </cell>
          <cell r="B2005" t="str">
            <v>USAllianz Investor Services, LLC, Minnesota</v>
          </cell>
        </row>
        <row r="2006">
          <cell r="A2006" t="str">
            <v>US0018</v>
          </cell>
          <cell r="B2006" t="str">
            <v>USAllianz Securities, Minneapolis</v>
          </cell>
        </row>
        <row r="2007">
          <cell r="A2007" t="str">
            <v>US0019</v>
          </cell>
          <cell r="B2007" t="str">
            <v>Allianz Individual Insurance Group LLC, Minneapolis</v>
          </cell>
        </row>
        <row r="2008">
          <cell r="A2008" t="str">
            <v>US0020</v>
          </cell>
          <cell r="B2008" t="str">
            <v>LTCAmerica Holding</v>
          </cell>
        </row>
        <row r="2009">
          <cell r="A2009" t="str">
            <v>US0022</v>
          </cell>
          <cell r="B2009" t="str">
            <v>PinacleUSA LLC, New Jersey</v>
          </cell>
        </row>
        <row r="2010">
          <cell r="A2010" t="str">
            <v>US0024</v>
          </cell>
          <cell r="B2010" t="str">
            <v>Allianz of America, Inc., Wilmington</v>
          </cell>
        </row>
        <row r="2011">
          <cell r="A2011" t="str">
            <v>US0025</v>
          </cell>
          <cell r="B2011" t="str">
            <v>Euler Hermes ACI Inc., Baltimore</v>
          </cell>
        </row>
        <row r="2012">
          <cell r="A2012" t="str">
            <v>US0026</v>
          </cell>
          <cell r="B2012" t="str">
            <v>Euler Hermes ACI Holding, New York</v>
          </cell>
        </row>
        <row r="2013">
          <cell r="A2013" t="str">
            <v>US0027</v>
          </cell>
          <cell r="B2013" t="str">
            <v>Euler Hermes ACI Services LLP, Baltimore</v>
          </cell>
        </row>
        <row r="2014">
          <cell r="A2014" t="str">
            <v>US0028</v>
          </cell>
          <cell r="B2014" t="str">
            <v>Allianz Technical Service Inc., Wilmington</v>
          </cell>
        </row>
        <row r="2015">
          <cell r="A2015" t="str">
            <v>US0030</v>
          </cell>
          <cell r="B2015" t="str">
            <v>Fireman's Fund Indemnity Corporation, New Jersey</v>
          </cell>
        </row>
        <row r="2016">
          <cell r="A2016" t="str">
            <v>US0031</v>
          </cell>
          <cell r="B2016" t="str">
            <v>Parkway Insurance Company, New Jersey</v>
          </cell>
        </row>
        <row r="2017">
          <cell r="A2017" t="str">
            <v>US0032</v>
          </cell>
          <cell r="B2017" t="str">
            <v>Fireman's Fund Insurance Company of Texas, Texas</v>
          </cell>
        </row>
        <row r="2018">
          <cell r="A2018" t="str">
            <v>US0035</v>
          </cell>
          <cell r="B2018" t="str">
            <v>Structured Security Company, Inc., Delaware</v>
          </cell>
        </row>
        <row r="2019">
          <cell r="A2019" t="str">
            <v>US0036</v>
          </cell>
          <cell r="B2019" t="str">
            <v>Midway Insurance Company of Illinois, Illinois</v>
          </cell>
        </row>
        <row r="2020">
          <cell r="A2020" t="str">
            <v>US0037</v>
          </cell>
          <cell r="B2020" t="str">
            <v>National Surety Corporation, Illinios</v>
          </cell>
        </row>
        <row r="2021">
          <cell r="A2021" t="str">
            <v>US0039</v>
          </cell>
          <cell r="B2021" t="str">
            <v>Standard General Agency, Inc., Texas</v>
          </cell>
        </row>
        <row r="2022">
          <cell r="A2022" t="str">
            <v>US0041</v>
          </cell>
          <cell r="B2022" t="str">
            <v>Vintage Insurance Company, California</v>
          </cell>
        </row>
        <row r="2023">
          <cell r="A2023" t="str">
            <v>US0042</v>
          </cell>
          <cell r="B2023" t="str">
            <v>San Francisco Reinsurance Company, California</v>
          </cell>
        </row>
        <row r="2024">
          <cell r="A2024" t="str">
            <v>US0043</v>
          </cell>
          <cell r="B2024" t="str">
            <v>The American Insurance Company, Nebraska</v>
          </cell>
        </row>
        <row r="2025">
          <cell r="A2025" t="str">
            <v>US0044</v>
          </cell>
          <cell r="B2025" t="str">
            <v>Interstate National Corporation, Illinois</v>
          </cell>
        </row>
        <row r="2026">
          <cell r="A2026" t="str">
            <v>US0046</v>
          </cell>
          <cell r="B2026" t="str">
            <v>Chicago Auto Insurance Service, Inc., Illinois</v>
          </cell>
        </row>
        <row r="2027">
          <cell r="A2027" t="str">
            <v>US0047</v>
          </cell>
          <cell r="B2027" t="str">
            <v>Interstate Fire &amp; Casualty Company, Illinois</v>
          </cell>
        </row>
        <row r="2028">
          <cell r="A2028" t="str">
            <v>US0048</v>
          </cell>
          <cell r="B2028" t="str">
            <v>Chicago Insurance Company, Illinois</v>
          </cell>
        </row>
        <row r="2029">
          <cell r="A2029" t="str">
            <v>US0049</v>
          </cell>
          <cell r="B2029" t="str">
            <v>Interstate National Corporation of Texas, General Agency, Inc., Texas</v>
          </cell>
        </row>
        <row r="2030">
          <cell r="A2030" t="str">
            <v>US0050</v>
          </cell>
          <cell r="B2030" t="str">
            <v>Interstate Indemnity Company, Illinois</v>
          </cell>
        </row>
        <row r="2031">
          <cell r="A2031" t="str">
            <v>US0052</v>
          </cell>
          <cell r="B2031" t="str">
            <v>American Automobile Insurance Company, Missouri</v>
          </cell>
        </row>
        <row r="2032">
          <cell r="A2032" t="str">
            <v>US0053</v>
          </cell>
          <cell r="B2032" t="str">
            <v>Associated Indemnity Corporation, Novato</v>
          </cell>
        </row>
        <row r="2033">
          <cell r="A2033" t="str">
            <v>US0054</v>
          </cell>
          <cell r="B2033" t="str">
            <v>Fireman's Fund Insurance Company of Georgia, Georgia</v>
          </cell>
        </row>
        <row r="2034">
          <cell r="A2034" t="str">
            <v>US0055</v>
          </cell>
          <cell r="B2034" t="str">
            <v>Fireman's Fund Insurance Company of Hawaii, Inc., Hawaii</v>
          </cell>
        </row>
        <row r="2035">
          <cell r="A2035" t="str">
            <v>US0056</v>
          </cell>
          <cell r="B2035" t="str">
            <v>Fireman's Fund Insurance Company of Nebraska, Nebraska</v>
          </cell>
        </row>
        <row r="2036">
          <cell r="A2036" t="str">
            <v>US0057</v>
          </cell>
          <cell r="B2036" t="str">
            <v>Fireman's Fund Insurance Company of Louisiana, Louisiana</v>
          </cell>
        </row>
        <row r="2037">
          <cell r="A2037" t="str">
            <v>US0058</v>
          </cell>
          <cell r="B2037" t="str">
            <v>Fireman's Fund Insurance Company of Ohio, Ohio</v>
          </cell>
        </row>
        <row r="2038">
          <cell r="A2038" t="str">
            <v>US0059</v>
          </cell>
          <cell r="B2038" t="str">
            <v>Fireman's Fund Insurance Company of Wisconsin, Wisconsin</v>
          </cell>
        </row>
        <row r="2039">
          <cell r="A2039" t="str">
            <v>US0060</v>
          </cell>
          <cell r="B2039" t="str">
            <v>Fireman's Fund Insurance Company of Missouri, Missouri</v>
          </cell>
        </row>
        <row r="2040">
          <cell r="A2040" t="str">
            <v>US0061</v>
          </cell>
          <cell r="B2040" t="str">
            <v>Allianz Cash Pool LLC, Delaware</v>
          </cell>
        </row>
        <row r="2041">
          <cell r="A2041" t="str">
            <v>US0064</v>
          </cell>
          <cell r="B2041" t="str">
            <v>Crop Growers Corporation, Delaware</v>
          </cell>
        </row>
        <row r="2042">
          <cell r="A2042" t="str">
            <v>US0065</v>
          </cell>
          <cell r="B2042" t="str">
            <v>Fireman's Fund Agribusiness Inc., Kansas</v>
          </cell>
        </row>
        <row r="2043">
          <cell r="A2043" t="str">
            <v>US0070</v>
          </cell>
          <cell r="B2043" t="str">
            <v>Wm. H McGee &amp; Co., Inc., New York</v>
          </cell>
        </row>
        <row r="2044">
          <cell r="A2044" t="str">
            <v>US0071</v>
          </cell>
          <cell r="B2044" t="str">
            <v>Wm. H McGee &amp; Co. of Puerto Rico Inc., Hato Rey</v>
          </cell>
        </row>
        <row r="2045">
          <cell r="A2045" t="str">
            <v>US0072</v>
          </cell>
          <cell r="B2045" t="str">
            <v>Wm. H McGee Services, Inc., New York</v>
          </cell>
        </row>
        <row r="2046">
          <cell r="A2046" t="str">
            <v>US0073</v>
          </cell>
          <cell r="B2046" t="str">
            <v>Wm. H McGee &amp; Co. (Bermuda) Ltd.</v>
          </cell>
        </row>
        <row r="2047">
          <cell r="A2047" t="str">
            <v>US0074</v>
          </cell>
          <cell r="B2047" t="str">
            <v>McGee Insurance Co. (Bermuda) Ltd., Hamilton</v>
          </cell>
        </row>
        <row r="2048">
          <cell r="A2048" t="str">
            <v>US0075</v>
          </cell>
          <cell r="B2048" t="str">
            <v>Fireman's Fund Insurance Company, Novato</v>
          </cell>
        </row>
        <row r="2049">
          <cell r="A2049" t="str">
            <v>US0079</v>
          </cell>
          <cell r="B2049" t="str">
            <v>Valley Green Business Park Inc., Minnesota</v>
          </cell>
        </row>
        <row r="2050">
          <cell r="A2050" t="str">
            <v>US0081</v>
          </cell>
          <cell r="B2050" t="str">
            <v>Personalized Brokerage Service LLC, Topeka</v>
          </cell>
        </row>
        <row r="2051">
          <cell r="A2051" t="str">
            <v>US0082</v>
          </cell>
          <cell r="B2051" t="str">
            <v>Roster Financial LLC</v>
          </cell>
        </row>
        <row r="2052">
          <cell r="A2052" t="str">
            <v>US0083</v>
          </cell>
          <cell r="B2052" t="str">
            <v>Life Sales, LLC</v>
          </cell>
        </row>
        <row r="2053">
          <cell r="A2053" t="str">
            <v>US0084</v>
          </cell>
          <cell r="B2053" t="str">
            <v>Ann Arbor Annuity Exchange, Inc.</v>
          </cell>
        </row>
        <row r="2054">
          <cell r="A2054" t="str">
            <v>US0085</v>
          </cell>
          <cell r="B2054" t="str">
            <v>Signature Financial Services, LLC</v>
          </cell>
        </row>
        <row r="2055">
          <cell r="A2055" t="str">
            <v>US0086</v>
          </cell>
          <cell r="B2055" t="str">
            <v>Sunderland Ins. Services, Inc.</v>
          </cell>
        </row>
        <row r="2056">
          <cell r="A2056" t="str">
            <v>US0088</v>
          </cell>
          <cell r="B2056" t="str">
            <v>Allianz Risk Transfer (Bermuda) Ltd., Hamilton</v>
          </cell>
        </row>
        <row r="2057">
          <cell r="A2057" t="str">
            <v>US0089</v>
          </cell>
          <cell r="B2057" t="str">
            <v>Allianz Risk Transfer Inc., New York</v>
          </cell>
        </row>
        <row r="2058">
          <cell r="A2058" t="str">
            <v>US0091</v>
          </cell>
          <cell r="B2058" t="str">
            <v>International Film Guarantors, Inc., California</v>
          </cell>
        </row>
        <row r="2059">
          <cell r="A2059" t="str">
            <v>US0092</v>
          </cell>
          <cell r="B2059" t="str">
            <v>International Film Guarantors, L.P., California</v>
          </cell>
        </row>
        <row r="2060">
          <cell r="A2060" t="str">
            <v>US0094</v>
          </cell>
          <cell r="B2060" t="str">
            <v>Valley Green Business Park Ltd.</v>
          </cell>
        </row>
        <row r="2061">
          <cell r="A2061" t="str">
            <v>US0098</v>
          </cell>
          <cell r="B2061" t="str">
            <v>Euler Incorporation Inc., Baltimore</v>
          </cell>
        </row>
        <row r="2062">
          <cell r="A2062" t="str">
            <v>US0100</v>
          </cell>
          <cell r="B2062" t="str">
            <v>Inova Brokerage</v>
          </cell>
        </row>
        <row r="2063">
          <cell r="A2063" t="str">
            <v>US0101</v>
          </cell>
          <cell r="B2063" t="str">
            <v>FD-Angel Management L.L.C., New York</v>
          </cell>
        </row>
        <row r="2064">
          <cell r="A2064" t="str">
            <v>US0104</v>
          </cell>
          <cell r="B2064" t="str">
            <v>PIMCO Specialty Markets LLC, Delaware</v>
          </cell>
        </row>
        <row r="2065">
          <cell r="A2065" t="str">
            <v>US0105</v>
          </cell>
          <cell r="B2065" t="str">
            <v>PIMCO Global Advisors (Resources) Limited, Cayman Islands</v>
          </cell>
        </row>
        <row r="2066">
          <cell r="A2066" t="str">
            <v>US0106</v>
          </cell>
          <cell r="B2066" t="str">
            <v>PIMCO Global Advisors LLC, Delaware</v>
          </cell>
        </row>
        <row r="2067">
          <cell r="A2067" t="str">
            <v>US0109</v>
          </cell>
          <cell r="B2067" t="str">
            <v>OpCap Advisors LLC, Delaware</v>
          </cell>
        </row>
        <row r="2068">
          <cell r="A2068" t="str">
            <v>US0110</v>
          </cell>
          <cell r="B2068" t="str">
            <v>OCC Distributors LLC, Delaware</v>
          </cell>
        </row>
        <row r="2069">
          <cell r="A2069" t="str">
            <v>US0111</v>
          </cell>
          <cell r="B2069" t="str">
            <v>Oppenheimer Capital LLC, Delaware</v>
          </cell>
        </row>
        <row r="2070">
          <cell r="A2070" t="str">
            <v>US0112</v>
          </cell>
          <cell r="B2070" t="str">
            <v>PA Managed Accounts LLC, Delaware</v>
          </cell>
        </row>
        <row r="2071">
          <cell r="A2071" t="str">
            <v>US0113</v>
          </cell>
          <cell r="B2071" t="str">
            <v>Oppenheimer Group, Inc., Delaware</v>
          </cell>
        </row>
        <row r="2072">
          <cell r="A2072" t="str">
            <v>US0114</v>
          </cell>
          <cell r="B2072" t="str">
            <v>PA Advertising Agency, Inc., Delaware</v>
          </cell>
        </row>
        <row r="2073">
          <cell r="A2073" t="str">
            <v>US0115</v>
          </cell>
          <cell r="B2073" t="str">
            <v>PA Distributors LLC, Delaware</v>
          </cell>
        </row>
        <row r="2074">
          <cell r="A2074" t="str">
            <v>US0116</v>
          </cell>
          <cell r="B2074" t="str">
            <v>StocksPLUS Sub-Fund B LLC., California</v>
          </cell>
        </row>
        <row r="2075">
          <cell r="A2075" t="str">
            <v>US0117</v>
          </cell>
          <cell r="B2075" t="str">
            <v>StocksPLUS, L.P., Delaware</v>
          </cell>
        </row>
        <row r="2076">
          <cell r="A2076" t="str">
            <v>US0118</v>
          </cell>
          <cell r="B2076" t="str">
            <v>StocksPLUS Management Inc., Delaware</v>
          </cell>
        </row>
        <row r="2077">
          <cell r="A2077" t="str">
            <v>US0119</v>
          </cell>
          <cell r="B2077" t="str">
            <v>Pacific Investment Management Company LLC, Delaware</v>
          </cell>
        </row>
        <row r="2078">
          <cell r="A2078" t="str">
            <v>US0120</v>
          </cell>
          <cell r="B2078" t="str">
            <v>PIMCO GmbH, München</v>
          </cell>
        </row>
        <row r="2079">
          <cell r="A2079" t="str">
            <v>US0121</v>
          </cell>
          <cell r="B2079" t="str">
            <v>Cadence Capital Management LLC, Boston</v>
          </cell>
        </row>
        <row r="2080">
          <cell r="A2080" t="str">
            <v>US0122</v>
          </cell>
          <cell r="B2080" t="str">
            <v>Cadence Capital Mangement Inc., Delaware</v>
          </cell>
        </row>
        <row r="2081">
          <cell r="A2081" t="str">
            <v>US0125</v>
          </cell>
          <cell r="B2081" t="str">
            <v>NFJ Investment Group L.P., Dallas</v>
          </cell>
        </row>
        <row r="2082">
          <cell r="A2082" t="str">
            <v>US0126</v>
          </cell>
          <cell r="B2082" t="str">
            <v>NFJ Management Inc., Delaware</v>
          </cell>
        </row>
        <row r="2083">
          <cell r="A2083" t="str">
            <v>US0127</v>
          </cell>
          <cell r="B2083" t="str">
            <v>PA Fund Management LLC, Delaware</v>
          </cell>
        </row>
        <row r="2084">
          <cell r="A2084" t="str">
            <v>US0128</v>
          </cell>
          <cell r="B2084" t="str">
            <v>Allianz Global Investors of America L.P., Delaware</v>
          </cell>
        </row>
        <row r="2085">
          <cell r="A2085" t="str">
            <v>US0129</v>
          </cell>
          <cell r="B2085" t="str">
            <v>Allianz-PacLife Partners LLC, Delaware</v>
          </cell>
        </row>
        <row r="2086">
          <cell r="A2086" t="str">
            <v>US0130</v>
          </cell>
          <cell r="B2086" t="str">
            <v>ADAM U.S. Partners GP, Newport Beach</v>
          </cell>
        </row>
        <row r="2087">
          <cell r="A2087" t="str">
            <v>US0131</v>
          </cell>
          <cell r="B2087" t="str">
            <v>ADAM U.S. Holding LLC, Delaware</v>
          </cell>
        </row>
        <row r="2088">
          <cell r="A2088" t="str">
            <v>US0133</v>
          </cell>
          <cell r="B2088" t="str">
            <v>Professional Planners Marketing Group, LLC</v>
          </cell>
        </row>
        <row r="2089">
          <cell r="A2089" t="str">
            <v>US0134</v>
          </cell>
          <cell r="B2089" t="str">
            <v>Challenging Financial Careers Insurance Marketing Corp.</v>
          </cell>
        </row>
        <row r="2090">
          <cell r="A2090" t="str">
            <v>US0136</v>
          </cell>
          <cell r="B2090" t="str">
            <v>World Access, Inc., Richmond</v>
          </cell>
        </row>
        <row r="2091">
          <cell r="A2091" t="str">
            <v>US0142</v>
          </cell>
          <cell r="B2091" t="str">
            <v>Somerset Valley Insurance Services, LLC, New Jersey</v>
          </cell>
        </row>
        <row r="2092">
          <cell r="A2092" t="str">
            <v>US0153</v>
          </cell>
          <cell r="B2092" t="str">
            <v>Senior American Assurance, LLC</v>
          </cell>
        </row>
        <row r="2093">
          <cell r="A2093" t="str">
            <v>US0158</v>
          </cell>
          <cell r="B2093" t="str">
            <v>5557 Greens Farm, LLC</v>
          </cell>
        </row>
        <row r="2094">
          <cell r="A2094" t="str">
            <v>US0174</v>
          </cell>
          <cell r="B2094" t="str">
            <v>Green Mountain Partnership II, Vermont</v>
          </cell>
        </row>
        <row r="2095">
          <cell r="A2095" t="str">
            <v>US0175</v>
          </cell>
          <cell r="B2095" t="str">
            <v>BCI Growth, New Jersey</v>
          </cell>
        </row>
        <row r="2096">
          <cell r="A2096" t="str">
            <v>US0176</v>
          </cell>
          <cell r="B2096" t="str">
            <v>Invemed Catalyst Fund, New York</v>
          </cell>
        </row>
        <row r="2097">
          <cell r="A2097" t="str">
            <v>US0177</v>
          </cell>
          <cell r="B2097" t="str">
            <v>KBL Healthcare Ventures, New York</v>
          </cell>
        </row>
        <row r="2098">
          <cell r="A2098" t="str">
            <v>US0178</v>
          </cell>
          <cell r="B2098" t="str">
            <v>Axiom Venture Partners, Connecticut</v>
          </cell>
        </row>
        <row r="2099">
          <cell r="A2099" t="str">
            <v>US0179</v>
          </cell>
          <cell r="B2099" t="str">
            <v>Nicholas Applegate, San Diego</v>
          </cell>
        </row>
        <row r="2100">
          <cell r="A2100" t="str">
            <v>US0180</v>
          </cell>
          <cell r="B2100" t="str">
            <v>World Access Healthcare Services Inc., Miami</v>
          </cell>
        </row>
        <row r="2101">
          <cell r="A2101" t="str">
            <v>US0181</v>
          </cell>
          <cell r="B2101" t="str">
            <v>World Access Service Corp., Richmond</v>
          </cell>
        </row>
        <row r="2102">
          <cell r="A2102" t="str">
            <v>US0182</v>
          </cell>
          <cell r="B2102" t="str">
            <v>Travel Care Inc., Miami Beach</v>
          </cell>
        </row>
        <row r="2103">
          <cell r="A2103" t="str">
            <v>US0186</v>
          </cell>
          <cell r="B2103" t="str">
            <v>Dresdner Capital LLC I, Wilmington/Delaware, New York</v>
          </cell>
        </row>
        <row r="2104">
          <cell r="A2104" t="str">
            <v>US0187</v>
          </cell>
          <cell r="B2104" t="str">
            <v>Dresdner Capital LLC II, Wilmington/Delaware, New York</v>
          </cell>
        </row>
        <row r="2105">
          <cell r="A2105" t="str">
            <v>US0188</v>
          </cell>
          <cell r="B2105" t="str">
            <v>Dresdner Kleinwort Wasserstein Equipment LLC, Wilmington/Delaware, New York</v>
          </cell>
        </row>
        <row r="2106">
          <cell r="A2106" t="str">
            <v>US0189</v>
          </cell>
          <cell r="B2106" t="str">
            <v>Dresdner Kleinwort Benson North America Inc, Wilmington</v>
          </cell>
        </row>
        <row r="2107">
          <cell r="A2107" t="str">
            <v>US0190</v>
          </cell>
          <cell r="B2107" t="str">
            <v>Dresdner Kleinwort Wasserstein Securities LLC, Wilmington/Delaware, New York</v>
          </cell>
        </row>
        <row r="2108">
          <cell r="A2108" t="str">
            <v>US0191</v>
          </cell>
          <cell r="B2108" t="str">
            <v>Dresdner Kleinwort Wasserstein Services LLC, Wilmington/Delaware, New York</v>
          </cell>
        </row>
        <row r="2109">
          <cell r="A2109" t="str">
            <v>US0192</v>
          </cell>
          <cell r="B2109" t="str">
            <v>Dresdner Pension Fund Holdings LLC, Wilmington/Delaware, New York</v>
          </cell>
        </row>
        <row r="2110">
          <cell r="A2110" t="str">
            <v>US0193</v>
          </cell>
          <cell r="B2110" t="str">
            <v>Dresdner U.S. Finance Inc, Wilmington/Delaware, New York</v>
          </cell>
        </row>
        <row r="2111">
          <cell r="A2111" t="str">
            <v>US0195</v>
          </cell>
          <cell r="B2111" t="str">
            <v>DKNA Phoenix LLC, Wilmington/Delaware</v>
          </cell>
        </row>
        <row r="2112">
          <cell r="A2112" t="str">
            <v>US0196</v>
          </cell>
          <cell r="B2112" t="str">
            <v>Growler Trading SA, Panama City</v>
          </cell>
        </row>
        <row r="2113">
          <cell r="A2113" t="str">
            <v>US0197</v>
          </cell>
          <cell r="B2113" t="str">
            <v>Rhone Nominees SA, Panama City</v>
          </cell>
        </row>
        <row r="2114">
          <cell r="A2114" t="str">
            <v>US0198</v>
          </cell>
          <cell r="B2114" t="str">
            <v>Onstream, USA</v>
          </cell>
        </row>
        <row r="2115">
          <cell r="A2115" t="str">
            <v>US0201</v>
          </cell>
          <cell r="B2115" t="str">
            <v>Dresdner Kleinwort Benson General Life Sciences LP, New York</v>
          </cell>
        </row>
        <row r="2116">
          <cell r="A2116" t="str">
            <v>US0202</v>
          </cell>
          <cell r="B2116" t="str">
            <v>DrKW Finance LLC, New York</v>
          </cell>
        </row>
        <row r="2117">
          <cell r="A2117" t="str">
            <v>US0203</v>
          </cell>
          <cell r="B2117" t="str">
            <v>Dresdner Kleinwort Wasserstein Leasing Inc, City of Wilmington</v>
          </cell>
        </row>
        <row r="2118">
          <cell r="A2118" t="str">
            <v>US0204</v>
          </cell>
          <cell r="B2118" t="str">
            <v>Dresdner Kleinwort Benson Private Equity Partner LP, New York</v>
          </cell>
        </row>
        <row r="2119">
          <cell r="A2119" t="str">
            <v>US0205</v>
          </cell>
          <cell r="B2119" t="str">
            <v>USAllianz Insurance Agency, Inc., Wilmington</v>
          </cell>
        </row>
        <row r="2120">
          <cell r="A2120" t="str">
            <v>US0206</v>
          </cell>
          <cell r="B2120" t="str">
            <v>Dresdner RCM Trust Company, San Francisco</v>
          </cell>
        </row>
        <row r="2121">
          <cell r="A2121" t="str">
            <v>US0207</v>
          </cell>
          <cell r="B2121" t="str">
            <v>Euro American Arbitrage Inc, Chicago</v>
          </cell>
        </row>
        <row r="2122">
          <cell r="A2122" t="str">
            <v>US0208</v>
          </cell>
          <cell r="B2122" t="str">
            <v>KB-LPL Holdings Inc, New York</v>
          </cell>
        </row>
        <row r="2123">
          <cell r="A2123" t="str">
            <v>US0209</v>
          </cell>
          <cell r="B2123" t="str">
            <v>Kleinwort Benson (US) Asset Managers LLC, Wilmington/Delaware</v>
          </cell>
        </row>
        <row r="2124">
          <cell r="A2124" t="str">
            <v>US0210</v>
          </cell>
          <cell r="B2124" t="str">
            <v>Dresdner Kleinwort Capital (USA) Inc, New York</v>
          </cell>
        </row>
        <row r="2125">
          <cell r="A2125" t="str">
            <v>US0211</v>
          </cell>
          <cell r="B2125" t="str">
            <v>Kleinwort Benson Cross Financing Inc, New York</v>
          </cell>
        </row>
        <row r="2126">
          <cell r="A2126" t="str">
            <v>US0212</v>
          </cell>
          <cell r="B2126" t="str">
            <v>Kleinwort Benson Cross Financing Ltd, London</v>
          </cell>
        </row>
        <row r="2127">
          <cell r="A2127" t="str">
            <v>US0213</v>
          </cell>
          <cell r="B2127" t="str">
            <v>Dresdner Kleinwort Holdings Inc, New York</v>
          </cell>
        </row>
        <row r="2128">
          <cell r="A2128" t="str">
            <v>US0214</v>
          </cell>
          <cell r="B2128" t="str">
            <v>Kleinwort Benson Investment Management Americas Inc, New York</v>
          </cell>
        </row>
        <row r="2129">
          <cell r="A2129" t="str">
            <v>US0215</v>
          </cell>
          <cell r="B2129" t="str">
            <v>Kleinwort Benson Investment Management Americas Inc, Wilmington/Delaware</v>
          </cell>
        </row>
        <row r="2130">
          <cell r="A2130" t="str">
            <v>US0216</v>
          </cell>
          <cell r="B2130" t="str">
            <v>Suffolk Investments Inc, New York</v>
          </cell>
        </row>
        <row r="2131">
          <cell r="A2131" t="str">
            <v>US0217</v>
          </cell>
          <cell r="B2131" t="str">
            <v>Wessex Holdings Inc, New York</v>
          </cell>
        </row>
        <row r="2132">
          <cell r="A2132" t="str">
            <v>US0218</v>
          </cell>
          <cell r="B2132" t="str">
            <v>Dresdner Kleinwort Wasserstein Group Inc, Wilmington/Delaware, New York</v>
          </cell>
        </row>
        <row r="2133">
          <cell r="A2133" t="str">
            <v>US0219</v>
          </cell>
          <cell r="B2133" t="str">
            <v>Dresdner Capital LLC III, Wilmington/Delaware, New York</v>
          </cell>
        </row>
        <row r="2134">
          <cell r="A2134" t="str">
            <v>US0220</v>
          </cell>
          <cell r="B2134" t="str">
            <v>Dresdner Capital LLC IV, Wilmington/Delaware, New York</v>
          </cell>
        </row>
        <row r="2135">
          <cell r="A2135" t="str">
            <v>US0221</v>
          </cell>
          <cell r="B2135" t="str">
            <v>Dresdner Capital LLC V, Wilmington/Delaware, New York</v>
          </cell>
        </row>
        <row r="2136">
          <cell r="A2136" t="str">
            <v>US0222</v>
          </cell>
          <cell r="B2136" t="str">
            <v>Dresdner Capital LLC VI Wilmington/Delaware, New York</v>
          </cell>
        </row>
        <row r="2137">
          <cell r="A2137" t="str">
            <v>US0223</v>
          </cell>
          <cell r="B2137" t="str">
            <v>Dresdner Capital LLC VII, Wilmington/Delaware, New York</v>
          </cell>
        </row>
        <row r="2138">
          <cell r="A2138" t="str">
            <v>US0224</v>
          </cell>
          <cell r="B2138" t="str">
            <v>Dresdner Kleinwort Capital Central &amp; Eastern Europe GP Ltd, Delaware</v>
          </cell>
        </row>
        <row r="2139">
          <cell r="A2139" t="str">
            <v>US0225</v>
          </cell>
          <cell r="B2139" t="str">
            <v>Dresdner Kleinwort Capital Life Science Managers L.P., Delaware</v>
          </cell>
        </row>
        <row r="2140">
          <cell r="A2140" t="str">
            <v>US0226</v>
          </cell>
          <cell r="B2140" t="str">
            <v>Dresdner Kleinwort Wasserstein Grantchester Securities Inc., Wilmington/Delaware</v>
          </cell>
        </row>
        <row r="2141">
          <cell r="A2141" t="str">
            <v>US0227</v>
          </cell>
          <cell r="B2141" t="str">
            <v>Dresdner Kleinwort Wasserstein Inc., New York</v>
          </cell>
        </row>
        <row r="2142">
          <cell r="A2142" t="str">
            <v>US0228</v>
          </cell>
          <cell r="B2142" t="str">
            <v>Wasserstein Perella &amp; Co. Holdings, Inc., Wilmington/Delaware</v>
          </cell>
        </row>
        <row r="2143">
          <cell r="A2143" t="str">
            <v>US0229</v>
          </cell>
          <cell r="B2143" t="str">
            <v>Wasserstein Perella &amp; Co. Pacific, Ltd., Wilmington/Delaware</v>
          </cell>
        </row>
        <row r="2144">
          <cell r="A2144" t="str">
            <v>US0230</v>
          </cell>
          <cell r="B2144" t="str">
            <v>Wasserstein Perella Group Holdings, LLC, Wilmington/Delaware</v>
          </cell>
        </row>
        <row r="2145">
          <cell r="A2145" t="str">
            <v>US0231</v>
          </cell>
          <cell r="B2145" t="str">
            <v>WDDC  Inc., Wilmington/Delaware</v>
          </cell>
        </row>
        <row r="2146">
          <cell r="A2146" t="str">
            <v>US0233</v>
          </cell>
          <cell r="B2146" t="str">
            <v>WP Bridge Finance Inc., Wilmington/Delaware</v>
          </cell>
        </row>
        <row r="2147">
          <cell r="A2147" t="str">
            <v>US0235</v>
          </cell>
          <cell r="B2147" t="str">
            <v>WP Services Inc., Wilmington/Delaware</v>
          </cell>
        </row>
        <row r="2148">
          <cell r="A2148" t="str">
            <v>US0236</v>
          </cell>
          <cell r="B2148" t="str">
            <v>Receivable Partners Inc., Wilmington/Delaware</v>
          </cell>
        </row>
        <row r="2149">
          <cell r="A2149" t="str">
            <v>US0237</v>
          </cell>
          <cell r="B2149" t="str">
            <v>WP Plan Management Partners, Inc., Wilmington/Delaware</v>
          </cell>
        </row>
        <row r="2150">
          <cell r="A2150" t="str">
            <v>US0240</v>
          </cell>
          <cell r="B2150" t="str">
            <v>Turnpike Crossing 1, LLC</v>
          </cell>
        </row>
        <row r="2151">
          <cell r="A2151" t="str">
            <v>US0241</v>
          </cell>
          <cell r="B2151" t="str">
            <v>USAllianz Advisers, LLC</v>
          </cell>
        </row>
        <row r="2152">
          <cell r="A2152" t="str">
            <v>US0242</v>
          </cell>
          <cell r="B2152" t="str">
            <v>USAllianz Insurance &amp; Securities Agency, Inc., Vermont</v>
          </cell>
        </row>
        <row r="2153">
          <cell r="A2153" t="str">
            <v>US0243</v>
          </cell>
          <cell r="B2153" t="str">
            <v>USAllianz Insurance &amp; Securities Agency, Inc., New Mexico</v>
          </cell>
        </row>
        <row r="2154">
          <cell r="A2154" t="str">
            <v>US0244</v>
          </cell>
          <cell r="B2154" t="str">
            <v>USAllianz Insurance &amp; Securities Agency, Inc., Colorado</v>
          </cell>
        </row>
        <row r="2155">
          <cell r="A2155" t="str">
            <v>US0245</v>
          </cell>
          <cell r="B2155" t="str">
            <v>USAllianz Insurance &amp; Securities Agency, Inc.</v>
          </cell>
        </row>
        <row r="2156">
          <cell r="A2156" t="str">
            <v>US0246</v>
          </cell>
          <cell r="B2156" t="str">
            <v>USAllianz Insurance &amp; Securities Agency, Inc., Hawaii</v>
          </cell>
        </row>
        <row r="2157">
          <cell r="A2157" t="str">
            <v>US0247</v>
          </cell>
          <cell r="B2157" t="str">
            <v>USAllianz Insurance &amp; Securities Agency, Inc., Texas</v>
          </cell>
        </row>
        <row r="2158">
          <cell r="A2158" t="str">
            <v>US0248</v>
          </cell>
          <cell r="B2158" t="str">
            <v>USAllianz Insurance &amp; Securities Agency, Inc., Alabama</v>
          </cell>
        </row>
        <row r="2159">
          <cell r="A2159" t="str">
            <v>US0249</v>
          </cell>
          <cell r="B2159" t="str">
            <v>USAllianz Insurance &amp; Securities Agency, Inc., Kentucky</v>
          </cell>
        </row>
        <row r="2160">
          <cell r="A2160" t="str">
            <v>US0250</v>
          </cell>
          <cell r="B2160" t="str">
            <v>USAllianz Insurance &amp; Securities Agency, Inc., Ohio</v>
          </cell>
        </row>
        <row r="2161">
          <cell r="A2161" t="str">
            <v>US0251</v>
          </cell>
          <cell r="B2161" t="str">
            <v>USAllianz Insurance &amp; Securities Agency, Inc., Nevada</v>
          </cell>
        </row>
        <row r="2162">
          <cell r="A2162" t="str">
            <v>US0252</v>
          </cell>
          <cell r="B2162" t="str">
            <v>Allianz Global Investors of America LLC, Newport Beach</v>
          </cell>
        </row>
        <row r="2163">
          <cell r="A2163" t="str">
            <v>US0253</v>
          </cell>
          <cell r="B2163" t="str">
            <v>Nicholas Applegate Holdings LLC, Delaware</v>
          </cell>
        </row>
        <row r="2164">
          <cell r="A2164" t="str">
            <v>US0254</v>
          </cell>
          <cell r="B2164" t="str">
            <v>Nicholas Applegate Capital Management LLC, Delaware</v>
          </cell>
        </row>
        <row r="2165">
          <cell r="A2165" t="str">
            <v>US0255</v>
          </cell>
          <cell r="B2165" t="str">
            <v>Nicholas Applegate Securities LLC, Delaware</v>
          </cell>
        </row>
        <row r="2166">
          <cell r="A2166" t="str">
            <v>US0256</v>
          </cell>
          <cell r="B2166" t="str">
            <v>Nicholas Applegate Securities International</v>
          </cell>
        </row>
        <row r="2167">
          <cell r="A2167" t="str">
            <v>US0257</v>
          </cell>
          <cell r="B2167" t="str">
            <v>Allianz Global Investors US Equities LLC, Delaware</v>
          </cell>
        </row>
        <row r="2168">
          <cell r="A2168" t="str">
            <v>US0258</v>
          </cell>
          <cell r="B2168" t="str">
            <v>PIMCO Equity Partners, LLC</v>
          </cell>
        </row>
        <row r="2169">
          <cell r="A2169" t="str">
            <v>US0259</v>
          </cell>
          <cell r="B2169" t="str">
            <v>PA Retail Holdings LLC, Delaware</v>
          </cell>
        </row>
        <row r="2170">
          <cell r="A2170" t="str">
            <v>US0260</v>
          </cell>
          <cell r="B2170" t="str">
            <v>PIMCO Private Client Services LLC, Delaware</v>
          </cell>
        </row>
        <row r="2171">
          <cell r="A2171" t="str">
            <v>US0261</v>
          </cell>
          <cell r="B2171" t="str">
            <v>PA CD Distributors, LLC, Stamford</v>
          </cell>
        </row>
        <row r="2172">
          <cell r="A2172" t="str">
            <v>US0262</v>
          </cell>
          <cell r="B2172" t="str">
            <v>PALP Ownership Structure</v>
          </cell>
        </row>
        <row r="2173">
          <cell r="A2173" t="str">
            <v>US0263</v>
          </cell>
          <cell r="B2173" t="str">
            <v>PIMCO Equity AM</v>
          </cell>
        </row>
        <row r="2174">
          <cell r="A2174" t="str">
            <v>US0264</v>
          </cell>
          <cell r="B2174" t="str">
            <v>Oppenheimer Capital AM</v>
          </cell>
        </row>
        <row r="2175">
          <cell r="A2175" t="str">
            <v>US0265</v>
          </cell>
          <cell r="B2175" t="str">
            <v>Other US Equity Managers</v>
          </cell>
        </row>
        <row r="2176">
          <cell r="A2176" t="str">
            <v>US0267</v>
          </cell>
          <cell r="B2176" t="str">
            <v>PIMCO Advisors Services</v>
          </cell>
        </row>
        <row r="2177">
          <cell r="A2177" t="str">
            <v>US0268</v>
          </cell>
          <cell r="B2177" t="str">
            <v>PAC Investment Management</v>
          </cell>
        </row>
        <row r="2178">
          <cell r="A2178" t="str">
            <v>US0273</v>
          </cell>
          <cell r="B2178" t="str">
            <v>PEA Capital LLC, New York City</v>
          </cell>
        </row>
        <row r="2179">
          <cell r="A2179" t="str">
            <v>US0274</v>
          </cell>
          <cell r="B2179" t="str">
            <v>Allianz Finance Corporation, Westport</v>
          </cell>
        </row>
        <row r="2180">
          <cell r="A2180" t="str">
            <v>US0296</v>
          </cell>
          <cell r="B2180" t="str">
            <v>Wasserstein Perella &amp; Co. Inc. (Delaware), Wilmington/Delaware</v>
          </cell>
        </row>
        <row r="2181">
          <cell r="A2181" t="str">
            <v>US0298</v>
          </cell>
          <cell r="B2181" t="str">
            <v>Dresdner RCM Global Investors Commingled Funds LLC, San Francisco</v>
          </cell>
        </row>
        <row r="2182">
          <cell r="A2182" t="str">
            <v>US0299</v>
          </cell>
          <cell r="B2182" t="str">
            <v>American Financial Marketing, Inc., Minneapolis</v>
          </cell>
        </row>
        <row r="2183">
          <cell r="A2183" t="str">
            <v>US0300</v>
          </cell>
          <cell r="B2183" t="str">
            <v>The Annuity Store Financial &amp; Insurance Services, LLC</v>
          </cell>
        </row>
        <row r="2184">
          <cell r="A2184" t="str">
            <v>US0301</v>
          </cell>
          <cell r="B2184" t="str">
            <v>Receivable Partners New York, New York</v>
          </cell>
        </row>
        <row r="2185">
          <cell r="A2185" t="str">
            <v>US0302</v>
          </cell>
          <cell r="B2185" t="str">
            <v>Life Agency USA of Minnesota, Inc. Minnesota</v>
          </cell>
        </row>
        <row r="2186">
          <cell r="A2186" t="str">
            <v>US0303</v>
          </cell>
          <cell r="B2186" t="str">
            <v>USAllianz Insurance Agency, Inc., New York</v>
          </cell>
        </row>
        <row r="2187">
          <cell r="A2187" t="str">
            <v>US0304</v>
          </cell>
          <cell r="B2187" t="str">
            <v>USAllianz Insurance Agency, Inc., Massachusetts</v>
          </cell>
        </row>
        <row r="2188">
          <cell r="A2188" t="str">
            <v>US0306</v>
          </cell>
          <cell r="B2188" t="str">
            <v>Allianz Hedge Fund Partners Holdings LP</v>
          </cell>
        </row>
        <row r="2189">
          <cell r="A2189" t="str">
            <v>US0308</v>
          </cell>
          <cell r="B2189" t="str">
            <v>Allianz Hedge Fund Partners, Inc.</v>
          </cell>
        </row>
        <row r="2190">
          <cell r="A2190" t="str">
            <v>US0309</v>
          </cell>
          <cell r="B2190" t="str">
            <v>Allianz Hedge Fund Parners LP</v>
          </cell>
        </row>
        <row r="2191">
          <cell r="A2191" t="str">
            <v>US0310</v>
          </cell>
          <cell r="B2191" t="str">
            <v>Dresdner Kleinwort Wasserstein Finance Inc., New York</v>
          </cell>
        </row>
        <row r="2192">
          <cell r="A2192" t="str">
            <v>US0312</v>
          </cell>
          <cell r="B2192" t="str">
            <v>Indeck North American Power Fund, L.P., Wheeling</v>
          </cell>
        </row>
        <row r="2193">
          <cell r="A2193" t="str">
            <v>US0313</v>
          </cell>
          <cell r="B2193" t="str">
            <v>Dresdner Kleinwort Capital LLC, New York</v>
          </cell>
        </row>
        <row r="2194">
          <cell r="A2194" t="str">
            <v>US0314</v>
          </cell>
          <cell r="B2194" t="str">
            <v>The Kleinwort Benson Mezzanine Fund L.P., New York</v>
          </cell>
        </row>
        <row r="2195">
          <cell r="A2195" t="str">
            <v>US0315</v>
          </cell>
          <cell r="B2195" t="str">
            <v>Brokertec Global, L.L.C.</v>
          </cell>
        </row>
        <row r="2196">
          <cell r="A2196" t="str">
            <v>US0316</v>
          </cell>
          <cell r="B2196" t="str">
            <v>DRKW EIV Manager,Inc. , Wilmington/Delaware</v>
          </cell>
        </row>
        <row r="2197">
          <cell r="A2197" t="str">
            <v>US0318</v>
          </cell>
          <cell r="B2197" t="str">
            <v>Maxcess International Corporation, Oklahoma City, OK</v>
          </cell>
        </row>
        <row r="2198">
          <cell r="A2198" t="str">
            <v>US0319</v>
          </cell>
          <cell r="B2198" t="str">
            <v>GDC International, Inc., Hanover, PA</v>
          </cell>
        </row>
        <row r="2199">
          <cell r="A2199" t="str">
            <v>US0320</v>
          </cell>
          <cell r="B2199" t="str">
            <v>Dresdner Kleinwort Capital C&amp;EE LP Ltd., Delaware</v>
          </cell>
        </row>
        <row r="2200">
          <cell r="A2200" t="str">
            <v>US0321</v>
          </cell>
          <cell r="B2200" t="str">
            <v>Allianz Hedge Fund P. SARL, Delaware</v>
          </cell>
        </row>
        <row r="2201">
          <cell r="A2201" t="str">
            <v>US0322</v>
          </cell>
          <cell r="B2201" t="str">
            <v>GamePlan Financial Marketing, LLC</v>
          </cell>
        </row>
        <row r="2202">
          <cell r="A2202" t="str">
            <v>US0323</v>
          </cell>
          <cell r="B2202" t="str">
            <v>Allianz Hedge Fund P. (Caymen)</v>
          </cell>
        </row>
        <row r="2203">
          <cell r="A2203" t="str">
            <v>US0324</v>
          </cell>
          <cell r="B2203" t="str">
            <v>ESL Partners L.P., Greenwich, USA</v>
          </cell>
        </row>
        <row r="2204">
          <cell r="A2204" t="str">
            <v>US0325</v>
          </cell>
          <cell r="B2204" t="str">
            <v>Dresdner Lateinamerika Financial Advisors LLC, Miami</v>
          </cell>
        </row>
        <row r="2205">
          <cell r="A2205" t="str">
            <v>US0329</v>
          </cell>
          <cell r="B2205" t="str">
            <v>Allianz Global Investors US Holdings Inc., Wilmington</v>
          </cell>
        </row>
        <row r="2206">
          <cell r="A2206" t="str">
            <v>US0330</v>
          </cell>
          <cell r="B2206" t="str">
            <v>Allianz Private Equity Partners, Inc., New York</v>
          </cell>
        </row>
        <row r="2207">
          <cell r="A2207" t="str">
            <v>US0331</v>
          </cell>
          <cell r="B2207" t="str">
            <v>Delaware Valley Financial Services, LLC</v>
          </cell>
        </row>
        <row r="2208">
          <cell r="A2208" t="str">
            <v>US0332</v>
          </cell>
          <cell r="B2208" t="str">
            <v>Allianz Investment Company LLC, Westport</v>
          </cell>
        </row>
        <row r="2209">
          <cell r="A2209" t="str">
            <v>US0333</v>
          </cell>
          <cell r="B2209" t="str">
            <v>DrKW Holdings III, Inc., Wilmington</v>
          </cell>
        </row>
        <row r="2210">
          <cell r="A2210" t="str">
            <v>US0334</v>
          </cell>
          <cell r="B2210" t="str">
            <v>DrKW Holdings LLC, Wilmington</v>
          </cell>
        </row>
        <row r="2211">
          <cell r="A2211" t="str">
            <v>US0335</v>
          </cell>
          <cell r="B2211" t="str">
            <v>DrKW Holdings, Inc., Wilmington</v>
          </cell>
        </row>
        <row r="2212">
          <cell r="A2212" t="str">
            <v>US0336</v>
          </cell>
          <cell r="B2212" t="str">
            <v>BARTEC US Corp., Tulsa/Oklahoma</v>
          </cell>
        </row>
        <row r="2213">
          <cell r="A2213" t="str">
            <v>US0338</v>
          </cell>
          <cell r="B2213" t="str">
            <v>Dresdner Kleinwort Capital 1 Limited Partnership, New York</v>
          </cell>
        </row>
        <row r="2214">
          <cell r="A2214" t="str">
            <v>US0339</v>
          </cell>
          <cell r="B2214" t="str">
            <v>Dresdner Kleinwort Capital Partners 2001 Limited Partnership, Delaware</v>
          </cell>
        </row>
        <row r="2215">
          <cell r="A2215" t="str">
            <v>US0340</v>
          </cell>
          <cell r="B2215" t="str">
            <v>Bridge Re Limited, Hamilton</v>
          </cell>
        </row>
        <row r="2216">
          <cell r="A2216" t="str">
            <v>US0341</v>
          </cell>
          <cell r="B2216" t="str">
            <v>DrKW Holdings II, Inc.</v>
          </cell>
        </row>
        <row r="2217">
          <cell r="A2217" t="str">
            <v>US0342</v>
          </cell>
          <cell r="B2217" t="str">
            <v>Wall Street Technology Managers</v>
          </cell>
        </row>
        <row r="2218">
          <cell r="A2218" t="str">
            <v>US0343</v>
          </cell>
          <cell r="B2218" t="str">
            <v>Carwood Holdings, Inc., Wilmington</v>
          </cell>
        </row>
        <row r="2219">
          <cell r="A2219" t="str">
            <v>US0344</v>
          </cell>
          <cell r="B2219" t="str">
            <v>Carwood Holdings II, Inc., Delaware</v>
          </cell>
        </row>
        <row r="2220">
          <cell r="A2220" t="str">
            <v>US0345</v>
          </cell>
          <cell r="B2220" t="str">
            <v>Dresdner Advisors LLC, Delaware</v>
          </cell>
        </row>
        <row r="2221">
          <cell r="A2221" t="str">
            <v>US0346</v>
          </cell>
          <cell r="B2221" t="str">
            <v>Home Management Inc., Belize City</v>
          </cell>
        </row>
        <row r="2222">
          <cell r="A2222" t="str">
            <v>US0347</v>
          </cell>
          <cell r="B2222" t="str">
            <v>Noman LTD., Tortola</v>
          </cell>
        </row>
        <row r="2223">
          <cell r="A2223" t="str">
            <v>US0348</v>
          </cell>
          <cell r="B2223" t="str">
            <v>Takecare Management Ltd., Tortola</v>
          </cell>
        </row>
        <row r="2224">
          <cell r="A2224" t="str">
            <v>US0349</v>
          </cell>
          <cell r="B2224" t="str">
            <v>Dresdner Kleinwort Wasserstein Derivative Investments Limited, London</v>
          </cell>
        </row>
        <row r="2225">
          <cell r="A2225" t="str">
            <v>US0350</v>
          </cell>
          <cell r="B2225" t="str">
            <v>Kleinwort Benson (USA) Inc., New York</v>
          </cell>
        </row>
        <row r="2226">
          <cell r="A2226" t="str">
            <v>US0351</v>
          </cell>
          <cell r="B2226" t="str">
            <v>Gateway HomeCare Limited, Illinois</v>
          </cell>
        </row>
        <row r="2227">
          <cell r="A2227" t="str">
            <v>US0353</v>
          </cell>
          <cell r="B2227" t="str">
            <v>DrKW Funding Inc., Delaware</v>
          </cell>
        </row>
        <row r="2228">
          <cell r="A2228" t="str">
            <v>US0354</v>
          </cell>
          <cell r="B2228" t="str">
            <v>DB Cayman, New York</v>
          </cell>
        </row>
        <row r="2229">
          <cell r="A2229" t="str">
            <v>US0355</v>
          </cell>
          <cell r="B2229" t="str">
            <v>Octagon Ltd., Grand Cayman</v>
          </cell>
        </row>
        <row r="2230">
          <cell r="A2230" t="str">
            <v>US0356</v>
          </cell>
          <cell r="B2230" t="str">
            <v>DrKW Funding LLC, Delaware</v>
          </cell>
        </row>
        <row r="2231">
          <cell r="A2231" t="str">
            <v>US0357</v>
          </cell>
          <cell r="B2231" t="str">
            <v>DrKW Delaware Funding Inc., Delaware</v>
          </cell>
        </row>
        <row r="2232">
          <cell r="A2232" t="str">
            <v>US0358</v>
          </cell>
          <cell r="B2232" t="str">
            <v>Brokertec Global, L.L.C.</v>
          </cell>
        </row>
        <row r="2233">
          <cell r="A2233" t="str">
            <v>US0359</v>
          </cell>
          <cell r="B2233" t="str">
            <v>Capital IQ, Inc.</v>
          </cell>
        </row>
        <row r="2234">
          <cell r="A2234" t="str">
            <v>US0360</v>
          </cell>
          <cell r="B2234" t="str">
            <v>FX Alliance LLC</v>
          </cell>
        </row>
        <row r="2235">
          <cell r="A2235" t="str">
            <v>US0361</v>
          </cell>
          <cell r="B2235" t="str">
            <v>Hungarian Equity Partners L.P.</v>
          </cell>
        </row>
        <row r="2236">
          <cell r="A2236" t="str">
            <v>US0362</v>
          </cell>
          <cell r="B2236" t="str">
            <v>Inxight Software, Inc.</v>
          </cell>
        </row>
        <row r="2237">
          <cell r="A2237" t="str">
            <v>US0363</v>
          </cell>
          <cell r="B2237" t="str">
            <v xml:space="preserve">Ipanema Technologies </v>
          </cell>
        </row>
        <row r="2238">
          <cell r="A2238" t="str">
            <v>US0364</v>
          </cell>
          <cell r="B2238" t="str">
            <v>Kasenna, Inc.</v>
          </cell>
        </row>
        <row r="2239">
          <cell r="A2239" t="str">
            <v>US0365</v>
          </cell>
          <cell r="B2239" t="str">
            <v>Market for Treasury Securities Spain, S.A.</v>
          </cell>
        </row>
        <row r="2240">
          <cell r="A2240" t="str">
            <v>US0367</v>
          </cell>
          <cell r="B2240" t="str">
            <v>75 WALL STREET ADVISERS</v>
          </cell>
        </row>
        <row r="2241">
          <cell r="A2241" t="str">
            <v>US0369</v>
          </cell>
          <cell r="B2241" t="str">
            <v>DOLPHIN COMM. II L.P.</v>
          </cell>
        </row>
        <row r="2242">
          <cell r="A2242" t="str">
            <v>US0370</v>
          </cell>
          <cell r="B2242" t="str">
            <v>DOLPHIN COMM. PARALLEL F.</v>
          </cell>
        </row>
        <row r="2243">
          <cell r="A2243" t="str">
            <v>US0371</v>
          </cell>
          <cell r="B2243" t="str">
            <v>FRAZIER HEALTHCARE</v>
          </cell>
        </row>
        <row r="2244">
          <cell r="A2244" t="str">
            <v>US0372</v>
          </cell>
          <cell r="B2244" t="str">
            <v>KNIGHTSBR.INTEGR.HOLD.V</v>
          </cell>
        </row>
        <row r="2245">
          <cell r="A2245" t="str">
            <v>US0373</v>
          </cell>
          <cell r="B2245" t="str">
            <v>KNIGHTSBRIDGE ALLIANZ LP</v>
          </cell>
        </row>
        <row r="2246">
          <cell r="A2246" t="str">
            <v>US0374</v>
          </cell>
          <cell r="B2246" t="str">
            <v>KRG CAPITAL FUND II,L.P.</v>
          </cell>
        </row>
        <row r="2247">
          <cell r="A2247" t="str">
            <v>US0375</v>
          </cell>
          <cell r="B2247" t="str">
            <v>LAKE CAPITAL PARTNERS LP</v>
          </cell>
        </row>
        <row r="2248">
          <cell r="A2248" t="str">
            <v>US0376</v>
          </cell>
          <cell r="B2248" t="str">
            <v>LINCOLNSHIRE MANAGEMENT</v>
          </cell>
        </row>
        <row r="2249">
          <cell r="A2249" t="str">
            <v>US0377</v>
          </cell>
          <cell r="B2249" t="str">
            <v>MPM BIO VENTURES PARALLEL</v>
          </cell>
        </row>
        <row r="2250">
          <cell r="A2250" t="str">
            <v>US0378</v>
          </cell>
          <cell r="B2250" t="str">
            <v>SWANDER PACE CAPITAL III</v>
          </cell>
        </row>
        <row r="2251">
          <cell r="A2251" t="str">
            <v>US0379</v>
          </cell>
          <cell r="B2251" t="str">
            <v>TVM III USD-TEIL</v>
          </cell>
        </row>
        <row r="2252">
          <cell r="A2252" t="str">
            <v>US0380</v>
          </cell>
          <cell r="B2252" t="str">
            <v>NEWBURY VENTURES III KG</v>
          </cell>
        </row>
        <row r="2253">
          <cell r="A2253" t="str">
            <v>US0381</v>
          </cell>
          <cell r="B2253" t="str">
            <v>KNIGHTSBRIDGE INT.HOLD.IV</v>
          </cell>
        </row>
        <row r="2254">
          <cell r="A2254" t="str">
            <v>US0382</v>
          </cell>
          <cell r="B2254" t="str">
            <v>Dresdner Kleinwort Capital 2001 LLC, Delaware</v>
          </cell>
        </row>
        <row r="2255">
          <cell r="A2255" t="str">
            <v>US0383</v>
          </cell>
          <cell r="B2255" t="str">
            <v>United States Power Fund, Limited Partnership</v>
          </cell>
        </row>
        <row r="2256">
          <cell r="A2256" t="str">
            <v>US0384</v>
          </cell>
          <cell r="B2256" t="str">
            <v>RCM US Holdings LLC, San Francisco, USA</v>
          </cell>
        </row>
        <row r="2257">
          <cell r="A2257" t="str">
            <v>US0385</v>
          </cell>
          <cell r="B2257" t="str">
            <v>Caywood Scholl Capital Management LLC</v>
          </cell>
        </row>
        <row r="2258">
          <cell r="A2258" t="str">
            <v>US0386</v>
          </cell>
          <cell r="B2258" t="str">
            <v>RCM Distiributors LLC</v>
          </cell>
        </row>
        <row r="2259">
          <cell r="A2259" t="str">
            <v>US0387</v>
          </cell>
          <cell r="B2259" t="str">
            <v>RCM Capital Management LLC, San Francisco</v>
          </cell>
        </row>
        <row r="2260">
          <cell r="A2260" t="str">
            <v>US0389</v>
          </cell>
          <cell r="B2260" t="str">
            <v>Wachovia GA</v>
          </cell>
        </row>
        <row r="2261">
          <cell r="A2261" t="str">
            <v>US0390</v>
          </cell>
          <cell r="B2261" t="str">
            <v>Wachovia Tax Credit NC</v>
          </cell>
        </row>
        <row r="2262">
          <cell r="A2262" t="str">
            <v>US0392</v>
          </cell>
          <cell r="B2262" t="str">
            <v>Mid-Atlantic Venture Funds</v>
          </cell>
        </row>
        <row r="2263">
          <cell r="A2263" t="str">
            <v>US0393</v>
          </cell>
          <cell r="B2263" t="str">
            <v>Lehman Brothers Communication</v>
          </cell>
        </row>
        <row r="2264">
          <cell r="A2264" t="str">
            <v>US0394</v>
          </cell>
          <cell r="B2264" t="str">
            <v>Midmark Equity Partners II</v>
          </cell>
        </row>
        <row r="2265">
          <cell r="A2265" t="str">
            <v>US0395</v>
          </cell>
          <cell r="B2265" t="str">
            <v>Audax Mezzanine Fund LP</v>
          </cell>
        </row>
        <row r="2266">
          <cell r="A2266" t="str">
            <v>US0396</v>
          </cell>
          <cell r="B2266" t="str">
            <v>Pinnacle USA, Minneapolis</v>
          </cell>
        </row>
        <row r="2267">
          <cell r="A2267" t="str">
            <v>US0397</v>
          </cell>
          <cell r="B2267" t="str">
            <v>Beethoven Funding Corporation, New York</v>
          </cell>
        </row>
        <row r="2268">
          <cell r="A2268" t="str">
            <v>US0399</v>
          </cell>
          <cell r="B2268" t="str">
            <v>DrKW Pfandbriefe Investments, Inc., Wilmington</v>
          </cell>
        </row>
        <row r="2269">
          <cell r="A2269" t="str">
            <v>US0400</v>
          </cell>
          <cell r="B2269" t="str">
            <v>Wall Street Technology Partners L.P., New York</v>
          </cell>
        </row>
        <row r="2270">
          <cell r="A2270" t="str">
            <v>US0402</v>
          </cell>
          <cell r="B2270" t="str">
            <v>Barrow Street Real Estate Fund, L.P., New York</v>
          </cell>
        </row>
        <row r="2271">
          <cell r="A2271" t="str">
            <v>US0403</v>
          </cell>
          <cell r="B2271" t="str">
            <v>Darby Latin American Mezzanine Fund, LP., Washington</v>
          </cell>
        </row>
        <row r="2272">
          <cell r="A2272" t="str">
            <v>US0404</v>
          </cell>
          <cell r="B2272" t="str">
            <v>International Life Science Partners, L.P., Dover</v>
          </cell>
        </row>
        <row r="2273">
          <cell r="A2273" t="str">
            <v>US0405</v>
          </cell>
          <cell r="B2273" t="str">
            <v>Celerity Partners III, LP., Los Angeles</v>
          </cell>
        </row>
        <row r="2274">
          <cell r="A2274" t="str">
            <v>US0406</v>
          </cell>
          <cell r="B2274" t="str">
            <v>Vision Capital III, LP., Burlingname</v>
          </cell>
        </row>
        <row r="2275">
          <cell r="A2275" t="str">
            <v>US0407</v>
          </cell>
          <cell r="B2275" t="str">
            <v>Vision Capital, LP., Burlingname</v>
          </cell>
        </row>
        <row r="2276">
          <cell r="A2276" t="str">
            <v>US0408</v>
          </cell>
          <cell r="B2276" t="str">
            <v>Vision Extension, LP., Burlingname</v>
          </cell>
        </row>
        <row r="2277">
          <cell r="A2277" t="str">
            <v>US0409</v>
          </cell>
          <cell r="B2277" t="str">
            <v>Brantley Partners IV, LP., Beachwood</v>
          </cell>
        </row>
        <row r="2278">
          <cell r="A2278" t="str">
            <v>US0410</v>
          </cell>
          <cell r="B2278" t="str">
            <v>Channel Medical Partners, LP., Skokie / Illinois</v>
          </cell>
        </row>
        <row r="2279">
          <cell r="A2279" t="str">
            <v>US0411</v>
          </cell>
          <cell r="B2279" t="str">
            <v>Ariane Health Limited, LDC, New York</v>
          </cell>
        </row>
        <row r="2280">
          <cell r="A2280" t="str">
            <v>US0412</v>
          </cell>
          <cell r="B2280" t="str">
            <v>Geocapital Eurofund, Fort Lee / New Jersey</v>
          </cell>
        </row>
        <row r="2281">
          <cell r="A2281" t="str">
            <v>US0413</v>
          </cell>
          <cell r="B2281" t="str">
            <v>DrKB Portfolio Holdings LP, New York</v>
          </cell>
        </row>
        <row r="2282">
          <cell r="A2282" t="str">
            <v>US0414</v>
          </cell>
          <cell r="B2282" t="str">
            <v>Aries Partners, LP., Norfolk</v>
          </cell>
        </row>
        <row r="2283">
          <cell r="A2283" t="str">
            <v>US0415</v>
          </cell>
          <cell r="B2283" t="str">
            <v>Pimco Canada Management Inc., Delaware</v>
          </cell>
        </row>
        <row r="2284">
          <cell r="A2284" t="str">
            <v>US0416</v>
          </cell>
          <cell r="B2284" t="str">
            <v>Pimco Canada Management Inc., Delaware</v>
          </cell>
        </row>
        <row r="2285">
          <cell r="A2285" t="str">
            <v>US0417</v>
          </cell>
          <cell r="B2285" t="str">
            <v>Pimco Canada Corp., Nova Scotia</v>
          </cell>
        </row>
        <row r="2286">
          <cell r="A2286" t="str">
            <v>US0418</v>
          </cell>
          <cell r="B2286" t="str">
            <v>Turnpike Crossing 2, LLC, New Jersey</v>
          </cell>
        </row>
        <row r="2287">
          <cell r="A2287" t="str">
            <v>US0419</v>
          </cell>
          <cell r="B2287" t="str">
            <v>TURNPIKE CROSSING 3, LLC, Westport</v>
          </cell>
        </row>
        <row r="2288">
          <cell r="A2288" t="str">
            <v>US0420</v>
          </cell>
          <cell r="B2288" t="str">
            <v>Littlejohn Fund III. L.P., Greenwich</v>
          </cell>
        </row>
        <row r="2289">
          <cell r="A2289" t="str">
            <v>UY0001</v>
          </cell>
          <cell r="B2289" t="str">
            <v>Banco Comercial S. A., Montevideo</v>
          </cell>
        </row>
        <row r="2290">
          <cell r="A2290" t="str">
            <v>UY0002</v>
          </cell>
          <cell r="B2290" t="str">
            <v>Crédito Germánico S.A., Montevideo</v>
          </cell>
        </row>
        <row r="2291">
          <cell r="A2291" t="str">
            <v>VE0001</v>
          </cell>
          <cell r="B2291" t="str">
            <v>Adriática de Seguros C.A., Caracas</v>
          </cell>
        </row>
        <row r="2292">
          <cell r="A2292" t="str">
            <v>VE0002</v>
          </cell>
          <cell r="B2292" t="str">
            <v>Inmobiliaria Driavena, Venezuela</v>
          </cell>
        </row>
        <row r="2293">
          <cell r="A2293" t="str">
            <v>VE0006</v>
          </cell>
          <cell r="B2293" t="str">
            <v>Adriática de Seguros C.A., Caracas</v>
          </cell>
        </row>
        <row r="2294">
          <cell r="A2294" t="str">
            <v>VE0007</v>
          </cell>
          <cell r="B2294" t="str">
            <v>Adriática de Seguros C.A., Caracas</v>
          </cell>
        </row>
        <row r="2295">
          <cell r="A2295" t="str">
            <v>VE0010</v>
          </cell>
          <cell r="B2295" t="str">
            <v>Olefinas del Zulia S.A., Caracas</v>
          </cell>
        </row>
        <row r="2296">
          <cell r="A2296" t="str">
            <v>VE0011</v>
          </cell>
          <cell r="B2296" t="str">
            <v>Cloro Vinilos del Zulia S.A., Caracas</v>
          </cell>
        </row>
        <row r="2297">
          <cell r="A2297" t="str">
            <v>VE0012</v>
          </cell>
          <cell r="B2297" t="str">
            <v>Vestrust Investments Venezuela S.R.L.</v>
          </cell>
        </row>
        <row r="2298">
          <cell r="A2298" t="str">
            <v>VN0001</v>
          </cell>
          <cell r="B2298" t="str">
            <v>Allianz General Insurance (Vietnam) Co., LTD., Ho Chi Minh City</v>
          </cell>
        </row>
        <row r="2299">
          <cell r="A2299" t="str">
            <v>ZA0002</v>
          </cell>
          <cell r="B2299" t="str">
            <v>Allianz of South Africa (Proprietary) Ltd., Johannesburg</v>
          </cell>
        </row>
        <row r="2300">
          <cell r="A2300" t="str">
            <v>ZA0003</v>
          </cell>
          <cell r="B2300" t="str">
            <v>Allianz Insurance Limited, Johannesburg</v>
          </cell>
        </row>
        <row r="2301">
          <cell r="A2301" t="str">
            <v>ZA0004</v>
          </cell>
          <cell r="B2301" t="str">
            <v>Az Global Risk Ltd., Johannesburg</v>
          </cell>
        </row>
        <row r="2302">
          <cell r="A2302" t="str">
            <v>ZA0006</v>
          </cell>
          <cell r="B2302" t="str">
            <v>Aseambankers Malaysia Berhad, Kuala Lumpur</v>
          </cell>
        </row>
        <row r="2303">
          <cell r="A2303" t="str">
            <v>ZA0007</v>
          </cell>
          <cell r="B2303" t="str">
            <v>Lartiza Investments No. 45 (Proprietary) Limited</v>
          </cell>
        </row>
        <row r="2346">
          <cell r="A2346" t="str">
            <v>DE0001</v>
          </cell>
          <cell r="B2346" t="str">
            <v>Allianz AG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cords"/>
      <sheetName val="Details ZwErge MR 10"/>
      <sheetName val="Transfer EG000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able Eng"/>
      <sheetName val="Table Deu"/>
    </sheetNames>
    <sheetDataSet>
      <sheetData sheetId="0">
        <row r="11">
          <cell r="E11" t="str">
            <v>€ mn</v>
          </cell>
          <cell r="O11" t="str">
            <v>€ mn</v>
          </cell>
        </row>
        <row r="13">
          <cell r="B13" t="str">
            <v>Germany</v>
          </cell>
          <cell r="E13">
            <v>1859</v>
          </cell>
          <cell r="O13">
            <v>1825</v>
          </cell>
        </row>
        <row r="14">
          <cell r="B14" t="str">
            <v>Switzerland</v>
          </cell>
          <cell r="E14">
            <v>281</v>
          </cell>
          <cell r="O14">
            <v>310</v>
          </cell>
        </row>
        <row r="15">
          <cell r="B15" t="str">
            <v>Austria</v>
          </cell>
          <cell r="E15">
            <v>186</v>
          </cell>
          <cell r="O15">
            <v>186</v>
          </cell>
        </row>
        <row r="16">
          <cell r="B16" t="str">
            <v>German Speaking Countries</v>
          </cell>
          <cell r="E16">
            <v>2326</v>
          </cell>
          <cell r="O16">
            <v>2321</v>
          </cell>
        </row>
        <row r="18">
          <cell r="B18" t="str">
            <v>Italy</v>
          </cell>
          <cell r="E18">
            <v>809</v>
          </cell>
          <cell r="O18">
            <v>1024</v>
          </cell>
        </row>
        <row r="19">
          <cell r="B19" t="str">
            <v>France</v>
          </cell>
          <cell r="E19">
            <v>754</v>
          </cell>
          <cell r="O19">
            <v>783</v>
          </cell>
        </row>
        <row r="20">
          <cell r="B20" t="str">
            <v>Spain</v>
          </cell>
          <cell r="E20">
            <v>464</v>
          </cell>
          <cell r="O20">
            <v>457</v>
          </cell>
        </row>
        <row r="21">
          <cell r="B21" t="str">
            <v>South America</v>
          </cell>
          <cell r="E21">
            <v>401</v>
          </cell>
          <cell r="O21">
            <v>217</v>
          </cell>
        </row>
        <row r="22">
          <cell r="B22" t="str">
            <v>Netherlands</v>
          </cell>
          <cell r="E22">
            <v>201</v>
          </cell>
          <cell r="O22">
            <v>206</v>
          </cell>
        </row>
        <row r="23">
          <cell r="B23" t="str">
            <v>Turkey</v>
          </cell>
          <cell r="E23">
            <v>102</v>
          </cell>
          <cell r="O23">
            <v>70</v>
          </cell>
        </row>
        <row r="24">
          <cell r="B24" t="str">
            <v>Belgium</v>
          </cell>
          <cell r="E24">
            <v>85</v>
          </cell>
          <cell r="O24">
            <v>67</v>
          </cell>
        </row>
        <row r="25">
          <cell r="B25" t="str">
            <v>Portugal</v>
          </cell>
          <cell r="E25">
            <v>72</v>
          </cell>
          <cell r="O25">
            <v>60</v>
          </cell>
        </row>
        <row r="26">
          <cell r="B26" t="str">
            <v>Greece</v>
          </cell>
          <cell r="E26">
            <v>30</v>
          </cell>
          <cell r="O26">
            <v>16</v>
          </cell>
        </row>
        <row r="27">
          <cell r="B27" t="str">
            <v>Africa</v>
          </cell>
          <cell r="E27">
            <v>12</v>
          </cell>
          <cell r="O27">
            <v>11</v>
          </cell>
        </row>
        <row r="28">
          <cell r="B28" t="str">
            <v>Europe incl. South America</v>
          </cell>
          <cell r="E28">
            <v>2930</v>
          </cell>
          <cell r="O28">
            <v>2911</v>
          </cell>
        </row>
        <row r="30">
          <cell r="B30" t="str">
            <v>United States</v>
          </cell>
          <cell r="E30">
            <v>1378</v>
          </cell>
          <cell r="O30">
            <v>924</v>
          </cell>
        </row>
        <row r="31">
          <cell r="B31" t="str">
            <v>Mexico</v>
          </cell>
          <cell r="E31">
            <v>60</v>
          </cell>
          <cell r="O31">
            <v>19</v>
          </cell>
        </row>
        <row r="32">
          <cell r="B32" t="str">
            <v>NAFTA Markets</v>
          </cell>
          <cell r="E32">
            <v>1438</v>
          </cell>
          <cell r="O32">
            <v>943</v>
          </cell>
        </row>
        <row r="34">
          <cell r="B34" t="str">
            <v>Allianz Global Corporate &amp; Specialty</v>
          </cell>
          <cell r="E34">
            <v>899</v>
          </cell>
          <cell r="O34">
            <v>673</v>
          </cell>
        </row>
        <row r="35">
          <cell r="B35" t="str">
            <v>Reinsurance PC</v>
          </cell>
          <cell r="E35">
            <v>930</v>
          </cell>
          <cell r="O35">
            <v>756</v>
          </cell>
        </row>
        <row r="36">
          <cell r="B36" t="str">
            <v>United Kingdom</v>
          </cell>
          <cell r="E36">
            <v>463</v>
          </cell>
          <cell r="O36">
            <v>416</v>
          </cell>
        </row>
        <row r="37">
          <cell r="B37" t="str">
            <v>Credit Insurance</v>
          </cell>
          <cell r="E37">
            <v>417</v>
          </cell>
          <cell r="O37">
            <v>263</v>
          </cell>
        </row>
        <row r="38">
          <cell r="B38" t="str">
            <v>Australia</v>
          </cell>
          <cell r="E38">
            <v>594</v>
          </cell>
          <cell r="O38">
            <v>315</v>
          </cell>
        </row>
        <row r="39">
          <cell r="B39" t="str">
            <v>Ireland</v>
          </cell>
          <cell r="E39">
            <v>161</v>
          </cell>
          <cell r="O39">
            <v>141</v>
          </cell>
        </row>
        <row r="40">
          <cell r="B40" t="str">
            <v>ART</v>
          </cell>
          <cell r="E40">
            <v>163</v>
          </cell>
          <cell r="O40">
            <v>42</v>
          </cell>
        </row>
        <row r="41">
          <cell r="B41" t="str">
            <v>Global Insurance Lines &amp; Anglo Markets</v>
          </cell>
          <cell r="E41">
            <v>3627</v>
          </cell>
          <cell r="O41">
            <v>2606</v>
          </cell>
        </row>
        <row r="43">
          <cell r="B43" t="str">
            <v>Russia</v>
          </cell>
          <cell r="E43">
            <v>181</v>
          </cell>
          <cell r="O43">
            <v>134</v>
          </cell>
        </row>
        <row r="44">
          <cell r="B44" t="str">
            <v>Hungary</v>
          </cell>
          <cell r="E44">
            <v>92</v>
          </cell>
          <cell r="O44">
            <v>109</v>
          </cell>
        </row>
        <row r="45">
          <cell r="B45" t="str">
            <v>Poland</v>
          </cell>
          <cell r="E45">
            <v>108</v>
          </cell>
          <cell r="O45">
            <v>76</v>
          </cell>
        </row>
        <row r="46">
          <cell r="B46" t="str">
            <v>Slovakia</v>
          </cell>
          <cell r="E46">
            <v>82</v>
          </cell>
          <cell r="O46">
            <v>77</v>
          </cell>
        </row>
        <row r="47">
          <cell r="B47" t="str">
            <v>Romania</v>
          </cell>
          <cell r="E47">
            <v>56</v>
          </cell>
          <cell r="O47">
            <v>35</v>
          </cell>
        </row>
        <row r="48">
          <cell r="B48" t="str">
            <v>Czech Republic</v>
          </cell>
          <cell r="E48">
            <v>65</v>
          </cell>
          <cell r="O48">
            <v>56</v>
          </cell>
        </row>
        <row r="49">
          <cell r="B49" t="str">
            <v>Croatia</v>
          </cell>
          <cell r="E49">
            <v>19</v>
          </cell>
          <cell r="O49">
            <v>19</v>
          </cell>
        </row>
        <row r="50">
          <cell r="B50" t="str">
            <v>Bulgaria</v>
          </cell>
          <cell r="E50">
            <v>20</v>
          </cell>
          <cell r="O50">
            <v>20</v>
          </cell>
        </row>
        <row r="51">
          <cell r="B51" t="str">
            <v>Kazakhstan</v>
          </cell>
          <cell r="E51">
            <v>3</v>
          </cell>
          <cell r="O51">
            <v>1</v>
          </cell>
        </row>
        <row r="52">
          <cell r="B52" t="str">
            <v>Ukraine</v>
          </cell>
          <cell r="E52">
            <v>2</v>
          </cell>
          <cell r="O52">
            <v>2</v>
          </cell>
        </row>
        <row r="53">
          <cell r="B53" t="str">
            <v>Central and Eastern Europe 5)</v>
          </cell>
          <cell r="E53">
            <v>628</v>
          </cell>
          <cell r="O53">
            <v>529</v>
          </cell>
        </row>
        <row r="54">
          <cell r="B54" t="str">
            <v>Asia-Pacific (excl. Australia)</v>
          </cell>
          <cell r="E54">
            <v>126</v>
          </cell>
          <cell r="O54">
            <v>63</v>
          </cell>
        </row>
        <row r="55">
          <cell r="B55" t="str">
            <v>Middle East and North Africa</v>
          </cell>
          <cell r="E55">
            <v>18</v>
          </cell>
          <cell r="O55">
            <v>9</v>
          </cell>
        </row>
        <row r="56">
          <cell r="B56" t="str">
            <v>Growth Markets</v>
          </cell>
          <cell r="E56">
            <v>772</v>
          </cell>
          <cell r="O56">
            <v>601</v>
          </cell>
        </row>
        <row r="58">
          <cell r="B58" t="str">
            <v>Assistance (Mondial)</v>
          </cell>
          <cell r="E58">
            <v>404</v>
          </cell>
          <cell r="O58">
            <v>365</v>
          </cell>
        </row>
        <row r="60">
          <cell r="B60" t="str">
            <v>Consolidation</v>
          </cell>
          <cell r="E60">
            <v>-897</v>
          </cell>
          <cell r="O60">
            <v>5</v>
          </cell>
        </row>
        <row r="61">
          <cell r="B61" t="str">
            <v>Total</v>
          </cell>
          <cell r="E61">
            <v>10600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C"/>
      <sheetName val="WP"/>
      <sheetName val="Comment"/>
      <sheetName val="Step 3"/>
      <sheetName val="Step 2"/>
      <sheetName val="Step 1"/>
      <sheetName val="World"/>
      <sheetName val="Unrealized"/>
      <sheetName val="AZSE"/>
      <sheetName val="Tax and PHP"/>
      <sheetName val="OCI Split"/>
      <sheetName val="BCF"/>
      <sheetName val="MIN Step 1"/>
      <sheetName val="MIN World"/>
      <sheetName val="MIN Profit"/>
      <sheetName val="MIN Unrealized"/>
      <sheetName val="MIN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activeCell="A2" sqref="A2:G2"/>
    </sheetView>
  </sheetViews>
  <sheetFormatPr baseColWidth="10" defaultColWidth="9.140625" defaultRowHeight="18" customHeight="1"/>
  <cols>
    <col min="1" max="1" width="3" style="134" hidden="1" customWidth="1"/>
    <col min="2" max="2" width="2.28515625" style="134" customWidth="1"/>
    <col min="3" max="3" width="5.28515625" style="134" hidden="1" customWidth="1"/>
    <col min="4" max="4" width="60.5703125" style="134" customWidth="1"/>
    <col min="5" max="5" width="12.42578125" style="134" customWidth="1"/>
    <col min="6" max="6" width="9.140625" style="134" customWidth="1"/>
    <col min="7" max="7" width="39.7109375" style="134" customWidth="1"/>
    <col min="8" max="8" width="9.42578125" style="134" bestFit="1" customWidth="1"/>
    <col min="9" max="16384" width="9.140625" style="134"/>
  </cols>
  <sheetData>
    <row r="1" spans="1:9" ht="18" customHeight="1">
      <c r="A1" s="717" t="s">
        <v>18</v>
      </c>
      <c r="B1" s="717"/>
      <c r="C1" s="717"/>
      <c r="D1" s="717"/>
      <c r="E1" s="717"/>
      <c r="F1" s="717"/>
      <c r="G1" s="133"/>
      <c r="H1" s="133"/>
      <c r="I1" s="133"/>
    </row>
    <row r="2" spans="1:9" ht="18" customHeight="1">
      <c r="A2" s="718" t="s">
        <v>288</v>
      </c>
      <c r="B2" s="718"/>
      <c r="C2" s="718"/>
      <c r="D2" s="718"/>
      <c r="E2" s="718"/>
      <c r="F2" s="718"/>
      <c r="G2" s="718"/>
      <c r="I2" s="135"/>
    </row>
    <row r="3" spans="1:9" ht="18" customHeight="1" thickBot="1">
      <c r="A3" s="135"/>
      <c r="B3" s="135"/>
      <c r="C3" s="135"/>
      <c r="D3" s="135"/>
      <c r="E3" s="135"/>
      <c r="F3" s="135"/>
      <c r="G3" s="135"/>
      <c r="H3" s="135"/>
      <c r="I3" s="135"/>
    </row>
    <row r="4" spans="1:9" ht="18" customHeight="1" thickBot="1">
      <c r="A4" s="135"/>
      <c r="B4" s="211" t="s">
        <v>156</v>
      </c>
      <c r="C4" s="136"/>
      <c r="D4" s="136"/>
      <c r="E4" s="136"/>
      <c r="F4" s="135"/>
      <c r="G4" s="670" t="s">
        <v>261</v>
      </c>
      <c r="H4" s="671">
        <v>3</v>
      </c>
      <c r="I4" s="135"/>
    </row>
    <row r="5" spans="1:9" s="140" customFormat="1" ht="18" customHeight="1">
      <c r="A5" s="137"/>
      <c r="B5" s="212" t="s">
        <v>101</v>
      </c>
      <c r="C5" s="138"/>
      <c r="D5" s="139"/>
      <c r="E5" s="144"/>
      <c r="F5" s="144"/>
      <c r="G5" s="145"/>
      <c r="H5" s="145"/>
      <c r="I5" s="145"/>
    </row>
    <row r="6" spans="1:9" s="143" customFormat="1" ht="18" customHeight="1">
      <c r="A6" s="141"/>
      <c r="B6" s="142"/>
      <c r="C6" s="142"/>
      <c r="D6" s="719" t="s">
        <v>87</v>
      </c>
      <c r="E6" s="719"/>
      <c r="F6" s="719"/>
      <c r="G6" s="142"/>
      <c r="H6" s="141"/>
      <c r="I6" s="141"/>
    </row>
    <row r="7" spans="1:9" ht="18" customHeight="1">
      <c r="D7" s="227" t="s">
        <v>103</v>
      </c>
      <c r="E7" s="590"/>
    </row>
    <row r="8" spans="1:9" s="143" customFormat="1" ht="18" customHeight="1">
      <c r="A8" s="141"/>
      <c r="B8" s="142"/>
      <c r="C8" s="142"/>
      <c r="D8" s="716" t="s">
        <v>157</v>
      </c>
      <c r="E8" s="716"/>
      <c r="F8" s="141"/>
      <c r="G8" s="141"/>
      <c r="H8" s="141"/>
      <c r="I8" s="141"/>
    </row>
    <row r="9" spans="1:9" s="143" customFormat="1" ht="18" customHeight="1">
      <c r="A9" s="141"/>
      <c r="B9" s="142"/>
      <c r="C9" s="142"/>
      <c r="D9" s="716" t="s">
        <v>171</v>
      </c>
      <c r="E9" s="716"/>
      <c r="F9" s="141"/>
      <c r="G9" s="141"/>
      <c r="H9" s="141"/>
      <c r="I9" s="141"/>
    </row>
    <row r="10" spans="1:9" ht="18" customHeight="1">
      <c r="D10" s="227" t="s">
        <v>176</v>
      </c>
      <c r="E10" s="590"/>
    </row>
    <row r="11" spans="1:9" s="143" customFormat="1" ht="18" customHeight="1">
      <c r="A11" s="141"/>
      <c r="B11" s="142"/>
      <c r="C11" s="142"/>
      <c r="D11" s="716" t="s">
        <v>172</v>
      </c>
      <c r="E11" s="716"/>
      <c r="F11" s="141"/>
      <c r="G11" s="141"/>
      <c r="H11" s="141"/>
      <c r="I11" s="141"/>
    </row>
    <row r="12" spans="1:9" s="143" customFormat="1" ht="18" customHeight="1">
      <c r="A12" s="141"/>
      <c r="B12" s="142"/>
      <c r="C12" s="142"/>
      <c r="D12" s="227" t="s">
        <v>136</v>
      </c>
      <c r="E12" s="591"/>
      <c r="F12" s="141"/>
      <c r="G12" s="141"/>
      <c r="H12" s="141"/>
      <c r="I12" s="141"/>
    </row>
    <row r="13" spans="1:9" s="143" customFormat="1" ht="18" customHeight="1">
      <c r="A13" s="141"/>
      <c r="B13" s="142"/>
      <c r="C13" s="142"/>
      <c r="D13" s="227" t="s">
        <v>177</v>
      </c>
      <c r="E13" s="592"/>
      <c r="F13" s="146"/>
      <c r="G13" s="146"/>
      <c r="H13" s="141"/>
      <c r="I13" s="141"/>
    </row>
    <row r="14" spans="1:9" s="143" customFormat="1" ht="18" customHeight="1">
      <c r="A14" s="141"/>
      <c r="B14" s="142"/>
      <c r="C14" s="142"/>
      <c r="D14" s="716" t="s">
        <v>173</v>
      </c>
      <c r="E14" s="716"/>
      <c r="F14" s="141"/>
      <c r="G14" s="141"/>
      <c r="H14" s="141"/>
      <c r="I14" s="141"/>
    </row>
    <row r="15" spans="1:9" s="143" customFormat="1" ht="18" customHeight="1">
      <c r="A15" s="141"/>
      <c r="B15" s="142"/>
      <c r="C15" s="142"/>
      <c r="D15" s="716" t="s">
        <v>174</v>
      </c>
      <c r="E15" s="716"/>
      <c r="F15" s="141"/>
      <c r="G15" s="141"/>
      <c r="H15" s="141"/>
      <c r="I15" s="141"/>
    </row>
    <row r="16" spans="1:9" s="143" customFormat="1" ht="18" customHeight="1">
      <c r="A16" s="141"/>
      <c r="B16" s="142"/>
      <c r="C16" s="142"/>
      <c r="D16" s="716" t="s">
        <v>175</v>
      </c>
      <c r="E16" s="716"/>
      <c r="F16" s="141"/>
      <c r="G16" s="141"/>
      <c r="H16" s="141"/>
      <c r="I16" s="141"/>
    </row>
    <row r="17" spans="1:9" ht="18" customHeight="1">
      <c r="A17" s="135"/>
      <c r="B17" s="162"/>
      <c r="C17" s="162"/>
      <c r="D17" s="162"/>
      <c r="E17" s="162"/>
      <c r="F17" s="162"/>
      <c r="G17" s="162"/>
      <c r="H17" s="135"/>
      <c r="I17" s="135"/>
    </row>
    <row r="18" spans="1:9" s="140" customFormat="1" ht="45">
      <c r="A18" s="137"/>
      <c r="B18" s="157"/>
      <c r="C18" s="158"/>
      <c r="D18" s="206" t="s">
        <v>56</v>
      </c>
      <c r="E18" s="159"/>
      <c r="F18" s="159"/>
      <c r="G18" s="160"/>
      <c r="H18" s="145"/>
      <c r="I18" s="145"/>
    </row>
    <row r="19" spans="1:9" ht="18" customHeight="1">
      <c r="A19" s="135"/>
      <c r="B19" s="156"/>
      <c r="C19" s="4"/>
      <c r="D19" s="161"/>
      <c r="E19" s="162"/>
      <c r="F19" s="163"/>
      <c r="G19" s="163"/>
      <c r="H19" s="147"/>
      <c r="I19" s="135"/>
    </row>
    <row r="20" spans="1:9" ht="45">
      <c r="A20" s="135"/>
      <c r="B20" s="156"/>
      <c r="C20" s="4"/>
      <c r="D20" s="206" t="s">
        <v>223</v>
      </c>
      <c r="E20" s="206"/>
      <c r="F20" s="162"/>
      <c r="G20" s="162"/>
      <c r="H20" s="136"/>
      <c r="I20" s="135"/>
    </row>
    <row r="21" spans="1:9" s="143" customFormat="1" ht="18" customHeight="1">
      <c r="A21" s="141"/>
      <c r="B21" s="164"/>
      <c r="C21" s="164"/>
      <c r="D21" s="720"/>
      <c r="E21" s="720"/>
      <c r="F21" s="165"/>
      <c r="G21" s="165"/>
      <c r="H21" s="141"/>
      <c r="I21" s="141"/>
    </row>
    <row r="22" spans="1:9" ht="18" customHeight="1">
      <c r="A22" s="135"/>
      <c r="B22" s="156"/>
      <c r="C22" s="156"/>
      <c r="D22" s="156"/>
      <c r="E22" s="156"/>
      <c r="F22" s="156"/>
      <c r="G22" s="156"/>
      <c r="H22" s="135"/>
      <c r="I22" s="135"/>
    </row>
    <row r="23" spans="1:9" ht="18" customHeight="1">
      <c r="A23" s="135"/>
      <c r="B23" s="156"/>
      <c r="C23" s="4"/>
      <c r="D23" s="161"/>
      <c r="E23" s="163"/>
      <c r="F23" s="163"/>
      <c r="G23" s="163"/>
      <c r="H23" s="147"/>
      <c r="I23" s="135"/>
    </row>
    <row r="24" spans="1:9" ht="18" customHeight="1">
      <c r="A24" s="135"/>
      <c r="B24" s="156"/>
      <c r="C24" s="4"/>
      <c r="D24" s="720"/>
      <c r="E24" s="720"/>
      <c r="F24" s="163"/>
      <c r="G24" s="163"/>
      <c r="H24" s="147"/>
      <c r="I24" s="135"/>
    </row>
    <row r="25" spans="1:9" s="143" customFormat="1" ht="18" customHeight="1">
      <c r="A25" s="141"/>
      <c r="B25" s="166"/>
      <c r="C25" s="166"/>
      <c r="D25" s="720"/>
      <c r="E25" s="720"/>
      <c r="F25" s="165"/>
      <c r="G25" s="165"/>
      <c r="H25" s="141"/>
      <c r="I25" s="141"/>
    </row>
  </sheetData>
  <mergeCells count="12">
    <mergeCell ref="D21:E21"/>
    <mergeCell ref="D25:E25"/>
    <mergeCell ref="D15:E15"/>
    <mergeCell ref="D16:E16"/>
    <mergeCell ref="D24:E24"/>
    <mergeCell ref="D11:E11"/>
    <mergeCell ref="D14:E14"/>
    <mergeCell ref="A1:F1"/>
    <mergeCell ref="A2:G2"/>
    <mergeCell ref="D6:F6"/>
    <mergeCell ref="D8:E8"/>
    <mergeCell ref="D9:E9"/>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2" location="'LH details'!A1" display="Life/Health details"/>
    <hyperlink ref="D10" location="'PC by region'!A1" display="Property-Casualty by regions"/>
    <hyperlink ref="D13" location="'LH by region'!A1" display="Life/Health by regions"/>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s>
  <pageMargins left="0.78740157480314965" right="0.78740157480314965" top="0.78740157480314965" bottom="0.55118110236220474" header="0.27559055118110237" footer="0.31496062992125984"/>
  <pageSetup paperSize="9" scale="92"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zoomScaleNormal="100" workbookViewId="0">
      <pane xSplit="1" ySplit="5" topLeftCell="B6" activePane="bottomRight" state="frozen"/>
      <selection activeCell="M40" sqref="M40"/>
      <selection pane="topRight" activeCell="M40" sqref="M40"/>
      <selection pane="bottomLeft" activeCell="M40" sqref="M40"/>
      <selection pane="bottomRight"/>
    </sheetView>
  </sheetViews>
  <sheetFormatPr baseColWidth="10" defaultColWidth="11.42578125" defaultRowHeight="12.75"/>
  <cols>
    <col min="1" max="1" width="42.85546875" style="172" customWidth="1"/>
    <col min="2" max="2" width="2.7109375" style="172" customWidth="1"/>
    <col min="3" max="3" width="10.7109375" style="172" customWidth="1"/>
    <col min="4" max="4" width="2.7109375" style="172" customWidth="1"/>
    <col min="5" max="5" width="10.7109375" style="172" customWidth="1"/>
    <col min="6" max="6" width="2.7109375" style="172" customWidth="1"/>
    <col min="7" max="7" width="10.7109375" style="172" customWidth="1"/>
    <col min="8" max="8" width="2.7109375" style="172" customWidth="1"/>
    <col min="9" max="9" width="10.7109375" style="172" customWidth="1"/>
    <col min="10" max="10" width="2.7109375" style="172" customWidth="1"/>
    <col min="11" max="11" width="10.7109375" style="172" customWidth="1"/>
    <col min="12" max="12" width="2.7109375" style="172" customWidth="1"/>
    <col min="13" max="13" width="10.7109375" style="172" customWidth="1"/>
    <col min="14" max="14" width="2.7109375" style="172" customWidth="1"/>
    <col min="15" max="15" width="10.7109375" style="172" customWidth="1"/>
    <col min="16" max="16" width="2.7109375" style="172" customWidth="1"/>
    <col min="17" max="17" width="10.7109375" style="172" customWidth="1"/>
    <col min="18" max="18" width="2.7109375" style="172" customWidth="1"/>
    <col min="19" max="19" width="10.7109375" style="172" customWidth="1"/>
    <col min="20" max="20" width="2.7109375" style="172" customWidth="1"/>
    <col min="21" max="21" width="10.7109375" style="172" customWidth="1"/>
    <col min="22" max="22" width="2.7109375" style="172" customWidth="1"/>
    <col min="23" max="23" width="10.7109375" style="172" customWidth="1"/>
    <col min="24" max="16384" width="11.42578125" style="172"/>
  </cols>
  <sheetData>
    <row r="1" spans="1:23" ht="21">
      <c r="A1" s="67" t="s">
        <v>286</v>
      </c>
      <c r="B1" s="67"/>
      <c r="D1" s="67"/>
      <c r="F1" s="67"/>
      <c r="H1" s="67"/>
      <c r="J1" s="67"/>
      <c r="L1" s="67"/>
      <c r="N1" s="67"/>
      <c r="P1" s="67"/>
      <c r="R1" s="67"/>
      <c r="T1" s="67"/>
      <c r="V1" s="67"/>
    </row>
    <row r="2" spans="1:23" ht="15" customHeight="1">
      <c r="A2" s="68" t="s">
        <v>229</v>
      </c>
      <c r="B2" s="173"/>
      <c r="C2" s="174"/>
      <c r="D2" s="173"/>
      <c r="E2" s="174"/>
      <c r="F2" s="173"/>
      <c r="G2" s="174"/>
      <c r="H2" s="173"/>
      <c r="I2" s="174"/>
      <c r="J2" s="173"/>
      <c r="K2" s="174"/>
      <c r="L2" s="173"/>
      <c r="N2" s="173"/>
      <c r="P2" s="173"/>
      <c r="Q2" s="174"/>
      <c r="R2" s="173"/>
      <c r="S2" s="174"/>
      <c r="T2" s="173"/>
      <c r="U2" s="174"/>
      <c r="V2" s="173"/>
      <c r="W2" s="174"/>
    </row>
    <row r="3" spans="1:23" ht="9" customHeight="1" thickBot="1">
      <c r="A3" s="175"/>
      <c r="B3" s="175"/>
      <c r="C3" s="187"/>
      <c r="D3" s="175"/>
      <c r="E3" s="187"/>
      <c r="F3" s="175"/>
      <c r="G3" s="187"/>
      <c r="H3" s="175"/>
      <c r="I3" s="707"/>
      <c r="J3" s="175"/>
      <c r="K3" s="708"/>
      <c r="L3" s="175"/>
      <c r="M3" s="709"/>
      <c r="N3" s="175"/>
      <c r="O3" s="710"/>
      <c r="P3" s="175"/>
      <c r="Q3" s="707"/>
      <c r="R3" s="175"/>
      <c r="S3" s="708"/>
      <c r="T3" s="175"/>
      <c r="U3" s="707"/>
      <c r="V3" s="175"/>
      <c r="W3" s="708"/>
    </row>
    <row r="4" spans="1:23" s="505" customFormat="1" ht="31.5" customHeight="1">
      <c r="A4" s="504"/>
      <c r="B4" s="504"/>
      <c r="C4" s="721" t="s">
        <v>230</v>
      </c>
      <c r="D4" s="721"/>
      <c r="E4" s="721"/>
      <c r="F4" s="721"/>
      <c r="G4" s="721"/>
      <c r="H4" s="706"/>
      <c r="I4" s="721" t="s">
        <v>135</v>
      </c>
      <c r="J4" s="721"/>
      <c r="K4" s="721"/>
      <c r="L4" s="706"/>
      <c r="M4" s="721" t="s">
        <v>154</v>
      </c>
      <c r="N4" s="721"/>
      <c r="O4" s="721"/>
      <c r="P4" s="706"/>
      <c r="Q4" s="721" t="s">
        <v>133</v>
      </c>
      <c r="R4" s="721"/>
      <c r="S4" s="721"/>
      <c r="T4" s="706"/>
      <c r="U4" s="721" t="s">
        <v>134</v>
      </c>
      <c r="V4" s="721"/>
      <c r="W4" s="721"/>
    </row>
    <row r="5" spans="1:23" ht="15" customHeight="1" thickBot="1">
      <c r="A5" s="220" t="s">
        <v>143</v>
      </c>
      <c r="B5" s="705"/>
      <c r="C5" s="14" t="s">
        <v>214</v>
      </c>
      <c r="D5" s="705"/>
      <c r="E5" s="456" t="s">
        <v>265</v>
      </c>
      <c r="F5" s="457"/>
      <c r="G5" s="264" t="s">
        <v>102</v>
      </c>
      <c r="H5" s="705"/>
      <c r="I5" s="14" t="s">
        <v>214</v>
      </c>
      <c r="J5" s="705"/>
      <c r="K5" s="456" t="s">
        <v>265</v>
      </c>
      <c r="L5" s="705"/>
      <c r="M5" s="14" t="s">
        <v>214</v>
      </c>
      <c r="N5" s="705"/>
      <c r="O5" s="456" t="s">
        <v>265</v>
      </c>
      <c r="P5" s="705"/>
      <c r="Q5" s="14" t="s">
        <v>214</v>
      </c>
      <c r="R5" s="705"/>
      <c r="S5" s="456" t="s">
        <v>265</v>
      </c>
      <c r="T5" s="705"/>
      <c r="U5" s="14" t="s">
        <v>214</v>
      </c>
      <c r="V5" s="705"/>
      <c r="W5" s="456" t="s">
        <v>265</v>
      </c>
    </row>
    <row r="6" spans="1:23">
      <c r="A6" s="177" t="s">
        <v>119</v>
      </c>
      <c r="B6" s="177"/>
      <c r="C6" s="192">
        <v>5478.7921700000006</v>
      </c>
      <c r="D6" s="177"/>
      <c r="E6" s="353">
        <v>5609.0627999999997</v>
      </c>
      <c r="F6" s="458"/>
      <c r="G6" s="657">
        <v>130.27062999999907</v>
      </c>
      <c r="H6" s="177"/>
      <c r="I6" s="168">
        <v>2695.2360600000002</v>
      </c>
      <c r="J6" s="177"/>
      <c r="K6" s="353">
        <v>2590.2781699999996</v>
      </c>
      <c r="L6" s="177"/>
      <c r="M6" s="168">
        <v>411.19121000000007</v>
      </c>
      <c r="N6" s="177"/>
      <c r="O6" s="353">
        <v>587.41874999999993</v>
      </c>
      <c r="P6" s="177"/>
      <c r="Q6" s="168">
        <v>1567.9089399999998</v>
      </c>
      <c r="R6" s="177"/>
      <c r="S6" s="353">
        <v>1641.8397</v>
      </c>
      <c r="T6" s="177"/>
      <c r="U6" s="168">
        <v>804.45596</v>
      </c>
      <c r="V6" s="177"/>
      <c r="W6" s="353">
        <v>789.52617999999995</v>
      </c>
    </row>
    <row r="7" spans="1:23">
      <c r="A7" s="444" t="s">
        <v>120</v>
      </c>
      <c r="B7" s="224"/>
      <c r="C7" s="445">
        <v>3583.7573900000002</v>
      </c>
      <c r="D7" s="224"/>
      <c r="E7" s="255">
        <v>3716.3769500000003</v>
      </c>
      <c r="F7" s="578"/>
      <c r="G7" s="658">
        <v>132.61956000000009</v>
      </c>
      <c r="H7" s="224"/>
      <c r="I7" s="313">
        <v>1490.7338499999998</v>
      </c>
      <c r="J7" s="224"/>
      <c r="K7" s="255">
        <v>1395.3061699999998</v>
      </c>
      <c r="L7" s="224"/>
      <c r="M7" s="313">
        <v>326.48335000000003</v>
      </c>
      <c r="N7" s="224"/>
      <c r="O7" s="255">
        <v>485.90722999999991</v>
      </c>
      <c r="P7" s="224"/>
      <c r="Q7" s="313">
        <v>1480.2882599999998</v>
      </c>
      <c r="R7" s="224"/>
      <c r="S7" s="255">
        <v>1563.3879300000001</v>
      </c>
      <c r="T7" s="224"/>
      <c r="U7" s="313">
        <v>286.25193000000002</v>
      </c>
      <c r="V7" s="224"/>
      <c r="W7" s="255">
        <v>271.77562</v>
      </c>
    </row>
    <row r="8" spans="1:23">
      <c r="A8" s="444" t="s">
        <v>121</v>
      </c>
      <c r="B8" s="224"/>
      <c r="C8" s="446">
        <v>5.4966786466564603E-2</v>
      </c>
      <c r="D8" s="224"/>
      <c r="E8" s="579">
        <v>5.868432737659883E-2</v>
      </c>
      <c r="F8" s="578"/>
      <c r="G8" s="665">
        <v>3.7175409100342269E-3</v>
      </c>
      <c r="H8" s="224"/>
      <c r="I8" s="447">
        <v>5.291912956410387E-2</v>
      </c>
      <c r="J8" s="224"/>
      <c r="K8" s="579">
        <v>5.4015842864533037E-2</v>
      </c>
      <c r="L8" s="224"/>
      <c r="M8" s="447">
        <v>2.2339690648108614E-2</v>
      </c>
      <c r="N8" s="224"/>
      <c r="O8" s="579">
        <v>2.6811648714092366E-2</v>
      </c>
      <c r="P8" s="224"/>
      <c r="Q8" s="447">
        <v>0.15924749632856194</v>
      </c>
      <c r="R8" s="224"/>
      <c r="S8" s="579">
        <v>0.16277405839954137</v>
      </c>
      <c r="T8" s="224"/>
      <c r="U8" s="447">
        <v>2.182040543261117E-2</v>
      </c>
      <c r="V8" s="224"/>
      <c r="W8" s="579">
        <v>2.7819622757870446E-2</v>
      </c>
    </row>
    <row r="9" spans="1:23">
      <c r="A9" s="444" t="s">
        <v>122</v>
      </c>
      <c r="B9" s="224"/>
      <c r="C9" s="445">
        <v>1124.8521900000001</v>
      </c>
      <c r="D9" s="224"/>
      <c r="E9" s="255">
        <v>1142.6289199999999</v>
      </c>
      <c r="F9" s="578"/>
      <c r="G9" s="658">
        <v>17.776729999999816</v>
      </c>
      <c r="H9" s="224"/>
      <c r="I9" s="313">
        <v>870.02625</v>
      </c>
      <c r="J9" s="224"/>
      <c r="K9" s="255">
        <v>849.31610999999998</v>
      </c>
      <c r="L9" s="224"/>
      <c r="M9" s="313">
        <v>100.59505</v>
      </c>
      <c r="N9" s="224"/>
      <c r="O9" s="255">
        <v>136.92837</v>
      </c>
      <c r="P9" s="224"/>
      <c r="Q9" s="313">
        <v>87.627520000000004</v>
      </c>
      <c r="R9" s="224"/>
      <c r="S9" s="255">
        <v>78.786559999999994</v>
      </c>
      <c r="T9" s="224"/>
      <c r="U9" s="313">
        <v>66.603369999999998</v>
      </c>
      <c r="V9" s="224"/>
      <c r="W9" s="255">
        <v>77.597880000000004</v>
      </c>
    </row>
    <row r="10" spans="1:23">
      <c r="A10" s="444" t="s">
        <v>237</v>
      </c>
      <c r="B10" s="224"/>
      <c r="C10" s="448">
        <v>2.3009704110676307E-3</v>
      </c>
      <c r="D10" s="224"/>
      <c r="E10" s="581">
        <v>2.1982759817211787E-3</v>
      </c>
      <c r="F10" s="578"/>
      <c r="G10" s="582">
        <v>-1.0269442934645202E-4</v>
      </c>
      <c r="H10" s="224"/>
      <c r="I10" s="449">
        <v>2.6135791617339587E-3</v>
      </c>
      <c r="J10" s="224"/>
      <c r="K10" s="581">
        <v>2.4984923734541775E-3</v>
      </c>
      <c r="L10" s="224"/>
      <c r="M10" s="449">
        <v>1.205842859349885E-3</v>
      </c>
      <c r="N10" s="224"/>
      <c r="O10" s="581">
        <v>1.3847285506433137E-3</v>
      </c>
      <c r="P10" s="224"/>
      <c r="Q10" s="449">
        <v>2.7255056283896047E-3</v>
      </c>
      <c r="R10" s="224"/>
      <c r="S10" s="581">
        <v>2.2541796074624981E-3</v>
      </c>
      <c r="T10" s="224"/>
      <c r="U10" s="449">
        <v>1.648635947227769E-3</v>
      </c>
      <c r="V10" s="224"/>
      <c r="W10" s="581">
        <v>1.6862976825941657E-3</v>
      </c>
    </row>
    <row r="11" spans="1:23">
      <c r="A11" s="444" t="s">
        <v>123</v>
      </c>
      <c r="B11" s="224"/>
      <c r="C11" s="445">
        <v>770.18259000000012</v>
      </c>
      <c r="D11" s="224"/>
      <c r="E11" s="255">
        <v>750.05692999999974</v>
      </c>
      <c r="F11" s="578"/>
      <c r="G11" s="658">
        <v>-20.12566000000038</v>
      </c>
      <c r="H11" s="224"/>
      <c r="I11" s="313">
        <v>334.47595999999999</v>
      </c>
      <c r="J11" s="224"/>
      <c r="K11" s="255">
        <v>345.65589</v>
      </c>
      <c r="L11" s="224"/>
      <c r="M11" s="313">
        <v>-15.88719</v>
      </c>
      <c r="N11" s="224"/>
      <c r="O11" s="255">
        <v>-35.416850000000004</v>
      </c>
      <c r="P11" s="224"/>
      <c r="Q11" s="313">
        <v>-6.8399999999999997E-3</v>
      </c>
      <c r="R11" s="224"/>
      <c r="S11" s="255">
        <v>-0.33479000000000003</v>
      </c>
      <c r="T11" s="224"/>
      <c r="U11" s="313">
        <v>451.60065999999995</v>
      </c>
      <c r="V11" s="224"/>
      <c r="W11" s="255">
        <v>440.15267999999992</v>
      </c>
    </row>
    <row r="12" spans="1:23">
      <c r="A12" s="224" t="s">
        <v>239</v>
      </c>
      <c r="B12" s="224"/>
      <c r="C12" s="195">
        <v>6.4595830416381639E-3</v>
      </c>
      <c r="D12" s="224"/>
      <c r="E12" s="583">
        <v>5.7776384990546195E-3</v>
      </c>
      <c r="F12" s="224"/>
      <c r="G12" s="584">
        <v>-6.8194454258354437E-4</v>
      </c>
      <c r="H12" s="224"/>
      <c r="I12" s="196">
        <v>5.6790619139147685E-3</v>
      </c>
      <c r="J12" s="224"/>
      <c r="K12" s="583">
        <v>5.5555040494628212E-3</v>
      </c>
      <c r="L12" s="224"/>
      <c r="M12" s="196">
        <v>-7.7260739581080248E-2</v>
      </c>
      <c r="N12" s="224"/>
      <c r="O12" s="583">
        <v>-0.13035447140345555</v>
      </c>
      <c r="P12" s="224"/>
      <c r="Q12" s="194" t="s">
        <v>220</v>
      </c>
      <c r="R12" s="224"/>
      <c r="S12" s="586" t="s">
        <v>220</v>
      </c>
      <c r="T12" s="224"/>
      <c r="U12" s="196">
        <v>8.0408193022628131E-3</v>
      </c>
      <c r="V12" s="224"/>
      <c r="W12" s="583">
        <v>6.9020976653885119E-3</v>
      </c>
    </row>
    <row r="13" spans="1:23">
      <c r="A13" s="198" t="s">
        <v>124</v>
      </c>
      <c r="B13" s="177"/>
      <c r="C13" s="199">
        <v>4062.3394200000021</v>
      </c>
      <c r="D13" s="177"/>
      <c r="E13" s="459">
        <v>4400.9051500000023</v>
      </c>
      <c r="F13" s="177"/>
      <c r="G13" s="659">
        <v>338.56573000000026</v>
      </c>
      <c r="H13" s="177"/>
      <c r="I13" s="200">
        <v>1995.8247100000012</v>
      </c>
      <c r="J13" s="177"/>
      <c r="K13" s="459">
        <v>2034.1413599999987</v>
      </c>
      <c r="L13" s="177"/>
      <c r="M13" s="200">
        <v>1819.7377699999993</v>
      </c>
      <c r="N13" s="177"/>
      <c r="O13" s="459">
        <v>2122.9740799999995</v>
      </c>
      <c r="P13" s="177"/>
      <c r="Q13" s="200">
        <v>187.10977999999972</v>
      </c>
      <c r="R13" s="177"/>
      <c r="S13" s="459">
        <v>180.93133999999992</v>
      </c>
      <c r="T13" s="177"/>
      <c r="U13" s="200">
        <v>59.66716000000001</v>
      </c>
      <c r="V13" s="177"/>
      <c r="W13" s="459">
        <v>62.858369999999994</v>
      </c>
    </row>
    <row r="14" spans="1:23">
      <c r="A14" s="451" t="s">
        <v>238</v>
      </c>
      <c r="B14" s="224"/>
      <c r="C14" s="618">
        <v>1.0418914893287744E-2</v>
      </c>
      <c r="D14" s="224"/>
      <c r="E14" s="619">
        <v>1.0685267650959802E-2</v>
      </c>
      <c r="F14" s="224"/>
      <c r="G14" s="620">
        <v>2.6635275767205799E-4</v>
      </c>
      <c r="H14" s="224"/>
      <c r="I14" s="621">
        <v>7.2842828972255226E-3</v>
      </c>
      <c r="J14" s="224"/>
      <c r="K14" s="619">
        <v>7.324622197001065E-3</v>
      </c>
      <c r="L14" s="224"/>
      <c r="M14" s="621">
        <v>2.1867239271684678E-2</v>
      </c>
      <c r="N14" s="224"/>
      <c r="O14" s="619">
        <v>2.1528344421471543E-2</v>
      </c>
      <c r="P14" s="224"/>
      <c r="Q14" s="621">
        <v>5.819732870640866E-3</v>
      </c>
      <c r="R14" s="224"/>
      <c r="S14" s="619">
        <v>5.1766663880091178E-3</v>
      </c>
      <c r="T14" s="224"/>
      <c r="U14" s="621">
        <v>0.11020507079382848</v>
      </c>
      <c r="V14" s="224"/>
      <c r="W14" s="619">
        <v>0.10662512261422541</v>
      </c>
    </row>
    <row r="15" spans="1:23">
      <c r="A15" s="198" t="s">
        <v>125</v>
      </c>
      <c r="B15" s="177"/>
      <c r="C15" s="199">
        <v>-6389.7033099999999</v>
      </c>
      <c r="D15" s="177"/>
      <c r="E15" s="459">
        <v>-6686.8418900000006</v>
      </c>
      <c r="F15" s="458"/>
      <c r="G15" s="659">
        <v>-297.13858000000073</v>
      </c>
      <c r="H15" s="177"/>
      <c r="I15" s="200">
        <v>-2534.9239899999998</v>
      </c>
      <c r="J15" s="177"/>
      <c r="K15" s="459">
        <v>-2307.1838399999997</v>
      </c>
      <c r="L15" s="177"/>
      <c r="M15" s="200">
        <v>-1537.6175999999998</v>
      </c>
      <c r="N15" s="177"/>
      <c r="O15" s="459">
        <v>-1959.21976</v>
      </c>
      <c r="P15" s="177"/>
      <c r="Q15" s="200">
        <v>-1621.2188900000001</v>
      </c>
      <c r="R15" s="177"/>
      <c r="S15" s="459">
        <v>-1734.9133899999999</v>
      </c>
      <c r="T15" s="177"/>
      <c r="U15" s="200">
        <v>-695.94283000000007</v>
      </c>
      <c r="V15" s="177"/>
      <c r="W15" s="459">
        <v>-685.5249</v>
      </c>
    </row>
    <row r="16" spans="1:23">
      <c r="A16" s="444" t="s">
        <v>126</v>
      </c>
      <c r="B16" s="224"/>
      <c r="C16" s="445">
        <v>-4753.5660600000001</v>
      </c>
      <c r="D16" s="224"/>
      <c r="E16" s="255">
        <v>-4926.7369100000005</v>
      </c>
      <c r="F16" s="578"/>
      <c r="G16" s="658">
        <v>-173.17085000000043</v>
      </c>
      <c r="H16" s="224"/>
      <c r="I16" s="313">
        <v>-1626.1006400000001</v>
      </c>
      <c r="J16" s="224"/>
      <c r="K16" s="255">
        <v>-1423.8016399999999</v>
      </c>
      <c r="L16" s="224"/>
      <c r="M16" s="313">
        <v>-1387.0436599999998</v>
      </c>
      <c r="N16" s="224"/>
      <c r="O16" s="255">
        <v>-1763.9949199999999</v>
      </c>
      <c r="P16" s="224"/>
      <c r="Q16" s="313">
        <v>-1208.95776</v>
      </c>
      <c r="R16" s="224"/>
      <c r="S16" s="255">
        <v>-1256.9056399999999</v>
      </c>
      <c r="T16" s="224"/>
      <c r="U16" s="313">
        <v>-531.46400000000006</v>
      </c>
      <c r="V16" s="224"/>
      <c r="W16" s="255">
        <v>-482.03471000000002</v>
      </c>
    </row>
    <row r="17" spans="1:23">
      <c r="A17" s="450" t="s">
        <v>127</v>
      </c>
      <c r="B17" s="225"/>
      <c r="C17" s="446">
        <v>-8.0373702184863449E-2</v>
      </c>
      <c r="D17" s="225"/>
      <c r="E17" s="579">
        <v>-8.6180605029956711E-2</v>
      </c>
      <c r="F17" s="585"/>
      <c r="G17" s="580">
        <v>-5.8069028450932619E-3</v>
      </c>
      <c r="H17" s="225"/>
      <c r="I17" s="447">
        <v>-7.8549517289953949E-2</v>
      </c>
      <c r="J17" s="225"/>
      <c r="K17" s="579">
        <v>-8.7462707039340212E-2</v>
      </c>
      <c r="L17" s="225"/>
      <c r="M17" s="447">
        <v>-8.4572822185928237E-2</v>
      </c>
      <c r="N17" s="225"/>
      <c r="O17" s="579">
        <v>-8.3436122178281599E-2</v>
      </c>
      <c r="P17" s="225"/>
      <c r="Q17" s="447">
        <v>-0.16576942078314844</v>
      </c>
      <c r="R17" s="225"/>
      <c r="S17" s="579">
        <v>-0.15229458528476683</v>
      </c>
      <c r="T17" s="225"/>
      <c r="U17" s="447">
        <v>-3.6036076426004454E-2</v>
      </c>
      <c r="V17" s="225"/>
      <c r="W17" s="579">
        <v>-4.1939241266026918E-2</v>
      </c>
    </row>
    <row r="18" spans="1:23">
      <c r="A18" s="450" t="s">
        <v>155</v>
      </c>
      <c r="B18" s="225"/>
      <c r="C18" s="445">
        <v>-1636.13725</v>
      </c>
      <c r="D18" s="225"/>
      <c r="E18" s="255">
        <v>-1760.1049800000001</v>
      </c>
      <c r="F18" s="585"/>
      <c r="G18" s="658">
        <v>-123.96773000000007</v>
      </c>
      <c r="H18" s="225"/>
      <c r="I18" s="313">
        <v>-908.82334999999989</v>
      </c>
      <c r="J18" s="225"/>
      <c r="K18" s="255">
        <v>-883.3821999999999</v>
      </c>
      <c r="L18" s="225"/>
      <c r="M18" s="313">
        <v>-150.57394000000002</v>
      </c>
      <c r="N18" s="225"/>
      <c r="O18" s="255">
        <v>-195.22484</v>
      </c>
      <c r="P18" s="225"/>
      <c r="Q18" s="313">
        <v>-412.26112999999998</v>
      </c>
      <c r="R18" s="225"/>
      <c r="S18" s="255">
        <v>-478.00775000000004</v>
      </c>
      <c r="T18" s="225"/>
      <c r="U18" s="313">
        <v>-164.47883000000002</v>
      </c>
      <c r="V18" s="225"/>
      <c r="W18" s="255">
        <v>-203.49019000000001</v>
      </c>
    </row>
    <row r="19" spans="1:23">
      <c r="A19" s="224" t="s">
        <v>237</v>
      </c>
      <c r="B19" s="224"/>
      <c r="C19" s="195">
        <v>-3.346842753353721E-3</v>
      </c>
      <c r="D19" s="224"/>
      <c r="E19" s="583">
        <v>-3.3862231518189088E-3</v>
      </c>
      <c r="F19" s="578"/>
      <c r="G19" s="584">
        <v>-3.9380398465187812E-5</v>
      </c>
      <c r="H19" s="224"/>
      <c r="I19" s="196">
        <v>-2.7301265556725993E-3</v>
      </c>
      <c r="J19" s="224"/>
      <c r="K19" s="583">
        <v>-2.5987069638243087E-3</v>
      </c>
      <c r="L19" s="224"/>
      <c r="M19" s="196">
        <v>-1.8049447796206477E-3</v>
      </c>
      <c r="N19" s="224"/>
      <c r="O19" s="583">
        <v>-1.9742688074266337E-3</v>
      </c>
      <c r="P19" s="224"/>
      <c r="Q19" s="196">
        <v>-1.2822684359676713E-2</v>
      </c>
      <c r="R19" s="224"/>
      <c r="S19" s="583">
        <v>-1.3676384934930933E-2</v>
      </c>
      <c r="T19" s="224"/>
      <c r="U19" s="196">
        <v>-4.0713512198551696E-3</v>
      </c>
      <c r="V19" s="224"/>
      <c r="W19" s="583">
        <v>-4.4220929209360677E-3</v>
      </c>
    </row>
    <row r="20" spans="1:23">
      <c r="A20" s="201" t="s">
        <v>128</v>
      </c>
      <c r="B20" s="177"/>
      <c r="C20" s="202">
        <v>1046.0738100000003</v>
      </c>
      <c r="D20" s="177"/>
      <c r="E20" s="460">
        <v>955.16540999999972</v>
      </c>
      <c r="F20" s="458"/>
      <c r="G20" s="660">
        <v>-90.908400000000597</v>
      </c>
      <c r="H20" s="177"/>
      <c r="I20" s="203">
        <v>167.77133000000006</v>
      </c>
      <c r="J20" s="177"/>
      <c r="K20" s="460">
        <v>167.83864999999975</v>
      </c>
      <c r="L20" s="177"/>
      <c r="M20" s="203">
        <v>186.40464</v>
      </c>
      <c r="N20" s="177"/>
      <c r="O20" s="460">
        <v>184.72581</v>
      </c>
      <c r="P20" s="177"/>
      <c r="Q20" s="203">
        <v>578.80506000000059</v>
      </c>
      <c r="R20" s="177"/>
      <c r="S20" s="460">
        <v>480.07586999999972</v>
      </c>
      <c r="T20" s="177"/>
      <c r="U20" s="203">
        <v>113.09278000000003</v>
      </c>
      <c r="V20" s="177"/>
      <c r="W20" s="460">
        <v>122.52508000000003</v>
      </c>
    </row>
    <row r="21" spans="1:23">
      <c r="A21" s="201" t="s">
        <v>129</v>
      </c>
      <c r="B21" s="177"/>
      <c r="C21" s="202">
        <v>4197.5020900000036</v>
      </c>
      <c r="D21" s="177"/>
      <c r="E21" s="460">
        <v>4278.291470000001</v>
      </c>
      <c r="F21" s="458"/>
      <c r="G21" s="660">
        <v>80.789379999997436</v>
      </c>
      <c r="H21" s="177"/>
      <c r="I21" s="203">
        <v>2323.9081100000017</v>
      </c>
      <c r="J21" s="177"/>
      <c r="K21" s="460">
        <v>2485.0743399999988</v>
      </c>
      <c r="L21" s="177"/>
      <c r="M21" s="203">
        <v>879.71601999999939</v>
      </c>
      <c r="N21" s="177"/>
      <c r="O21" s="460">
        <v>935.89887999999939</v>
      </c>
      <c r="P21" s="177"/>
      <c r="Q21" s="203">
        <v>712.60489000000007</v>
      </c>
      <c r="R21" s="177"/>
      <c r="S21" s="460">
        <v>567.93351999999959</v>
      </c>
      <c r="T21" s="177"/>
      <c r="U21" s="203">
        <v>281.27306999999996</v>
      </c>
      <c r="V21" s="177"/>
      <c r="W21" s="460">
        <v>289.38472999999999</v>
      </c>
    </row>
    <row r="22" spans="1:23">
      <c r="A22" s="198" t="s">
        <v>240</v>
      </c>
      <c r="B22" s="177"/>
      <c r="C22" s="199">
        <v>-157.88318999999979</v>
      </c>
      <c r="D22" s="177"/>
      <c r="E22" s="459">
        <v>-48.30477999999971</v>
      </c>
      <c r="F22" s="458"/>
      <c r="G22" s="659">
        <v>109.57841000000008</v>
      </c>
      <c r="H22" s="177"/>
      <c r="I22" s="200">
        <v>-233.89299999999989</v>
      </c>
      <c r="J22" s="177"/>
      <c r="K22" s="459">
        <v>-179.47660000000013</v>
      </c>
      <c r="L22" s="177"/>
      <c r="M22" s="200">
        <v>-75.078610000000026</v>
      </c>
      <c r="N22" s="177"/>
      <c r="O22" s="459">
        <v>-22.545089999999846</v>
      </c>
      <c r="P22" s="177"/>
      <c r="Q22" s="200">
        <v>51.648410000000126</v>
      </c>
      <c r="R22" s="177"/>
      <c r="S22" s="459">
        <v>103.72035999999986</v>
      </c>
      <c r="T22" s="177"/>
      <c r="U22" s="200">
        <v>99.440009999999972</v>
      </c>
      <c r="V22" s="177"/>
      <c r="W22" s="459">
        <v>49.996549999999957</v>
      </c>
    </row>
    <row r="23" spans="1:23">
      <c r="A23" s="444" t="s">
        <v>130</v>
      </c>
      <c r="B23" s="224"/>
      <c r="C23" s="445">
        <v>1720.5660600000003</v>
      </c>
      <c r="D23" s="224"/>
      <c r="E23" s="255">
        <v>1867.7018600000001</v>
      </c>
      <c r="F23" s="578"/>
      <c r="G23" s="658">
        <v>147.13579999999979</v>
      </c>
      <c r="H23" s="224"/>
      <c r="I23" s="313">
        <v>317.77191999999991</v>
      </c>
      <c r="J23" s="224"/>
      <c r="K23" s="255">
        <v>259.33567999999985</v>
      </c>
      <c r="L23" s="224"/>
      <c r="M23" s="313">
        <v>813.18146999999988</v>
      </c>
      <c r="N23" s="224"/>
      <c r="O23" s="255">
        <v>1028.1106100000002</v>
      </c>
      <c r="P23" s="224"/>
      <c r="Q23" s="313">
        <v>360.89909</v>
      </c>
      <c r="R23" s="224"/>
      <c r="S23" s="255">
        <v>373.97583999999989</v>
      </c>
      <c r="T23" s="224"/>
      <c r="U23" s="313">
        <v>228.71357999999998</v>
      </c>
      <c r="V23" s="224"/>
      <c r="W23" s="255">
        <v>206.27973</v>
      </c>
    </row>
    <row r="24" spans="1:23">
      <c r="A24" s="224" t="s">
        <v>131</v>
      </c>
      <c r="B24" s="224"/>
      <c r="C24" s="193">
        <v>-1878.4492500000001</v>
      </c>
      <c r="D24" s="224"/>
      <c r="E24" s="353">
        <v>-1916.0066399999998</v>
      </c>
      <c r="F24" s="578"/>
      <c r="G24" s="661">
        <v>-37.557389999999714</v>
      </c>
      <c r="H24" s="224"/>
      <c r="I24" s="35">
        <v>-551.66491999999982</v>
      </c>
      <c r="J24" s="224"/>
      <c r="K24" s="353">
        <v>-438.81227999999999</v>
      </c>
      <c r="L24" s="224"/>
      <c r="M24" s="35">
        <v>-888.2600799999999</v>
      </c>
      <c r="N24" s="224"/>
      <c r="O24" s="353">
        <v>-1050.6557</v>
      </c>
      <c r="P24" s="224"/>
      <c r="Q24" s="35">
        <v>-309.25067999999987</v>
      </c>
      <c r="R24" s="224"/>
      <c r="S24" s="353">
        <v>-270.25548000000003</v>
      </c>
      <c r="T24" s="224"/>
      <c r="U24" s="35">
        <v>-129.27357000000001</v>
      </c>
      <c r="V24" s="224"/>
      <c r="W24" s="353">
        <v>-156.28318000000004</v>
      </c>
    </row>
    <row r="25" spans="1:23">
      <c r="A25" s="201" t="s">
        <v>246</v>
      </c>
      <c r="B25" s="177"/>
      <c r="C25" s="202">
        <v>4039.618900000004</v>
      </c>
      <c r="D25" s="177"/>
      <c r="E25" s="460">
        <v>4229.9866900000015</v>
      </c>
      <c r="F25" s="458"/>
      <c r="G25" s="660">
        <v>190.36778999999751</v>
      </c>
      <c r="H25" s="177"/>
      <c r="I25" s="203">
        <v>2090.0151100000016</v>
      </c>
      <c r="J25" s="177"/>
      <c r="K25" s="460">
        <v>2305.5977399999983</v>
      </c>
      <c r="L25" s="177"/>
      <c r="M25" s="203">
        <v>804.63740999999936</v>
      </c>
      <c r="N25" s="177"/>
      <c r="O25" s="460">
        <v>913.35378999999955</v>
      </c>
      <c r="P25" s="177"/>
      <c r="Q25" s="203">
        <v>764.25330000000019</v>
      </c>
      <c r="R25" s="177"/>
      <c r="S25" s="460">
        <v>671.65387999999939</v>
      </c>
      <c r="T25" s="177"/>
      <c r="U25" s="203">
        <v>380.71307999999993</v>
      </c>
      <c r="V25" s="177"/>
      <c r="W25" s="460">
        <v>339.38127999999995</v>
      </c>
    </row>
    <row r="26" spans="1:23">
      <c r="A26" s="667" t="s">
        <v>247</v>
      </c>
      <c r="B26" s="224"/>
      <c r="C26" s="35">
        <v>-244</v>
      </c>
      <c r="D26" s="224"/>
      <c r="E26" s="353">
        <v>-82</v>
      </c>
      <c r="F26" s="578"/>
      <c r="G26" s="661"/>
      <c r="H26" s="224"/>
      <c r="I26" s="35"/>
      <c r="J26" s="224"/>
      <c r="K26" s="353"/>
      <c r="L26" s="224"/>
      <c r="M26" s="35"/>
      <c r="N26" s="224"/>
      <c r="O26" s="353"/>
      <c r="P26" s="224"/>
      <c r="Q26" s="35"/>
      <c r="R26" s="224"/>
      <c r="S26" s="353"/>
      <c r="T26" s="224"/>
      <c r="U26" s="35"/>
      <c r="V26" s="224"/>
      <c r="W26" s="353"/>
    </row>
    <row r="27" spans="1:23">
      <c r="A27" s="201" t="s">
        <v>248</v>
      </c>
      <c r="B27" s="177"/>
      <c r="C27" s="202">
        <f>SUM(C25:C26)</f>
        <v>3795.618900000004</v>
      </c>
      <c r="D27" s="177"/>
      <c r="E27" s="460">
        <f>SUM(E25:E26)</f>
        <v>4147.9866900000015</v>
      </c>
      <c r="F27" s="458"/>
      <c r="G27" s="660"/>
      <c r="H27" s="177"/>
      <c r="I27" s="203"/>
      <c r="J27" s="177"/>
      <c r="K27" s="460"/>
      <c r="L27" s="177"/>
      <c r="M27" s="203"/>
      <c r="N27" s="177"/>
      <c r="O27" s="460"/>
      <c r="P27" s="177"/>
      <c r="Q27" s="203"/>
      <c r="R27" s="177"/>
      <c r="S27" s="460"/>
      <c r="T27" s="177"/>
      <c r="U27" s="203"/>
      <c r="V27" s="177"/>
      <c r="W27" s="460"/>
    </row>
    <row r="28" spans="1:23">
      <c r="A28" s="178"/>
      <c r="B28" s="178"/>
      <c r="C28" s="193"/>
      <c r="D28" s="178"/>
      <c r="E28" s="353"/>
      <c r="F28" s="458"/>
      <c r="G28" s="661"/>
      <c r="H28" s="178"/>
      <c r="I28" s="35"/>
      <c r="J28" s="178"/>
      <c r="K28" s="353"/>
      <c r="L28" s="178"/>
      <c r="M28" s="35"/>
      <c r="N28" s="178"/>
      <c r="O28" s="353"/>
      <c r="P28" s="178"/>
      <c r="Q28" s="35"/>
      <c r="R28" s="178"/>
      <c r="S28" s="353"/>
      <c r="T28" s="178"/>
      <c r="U28" s="35"/>
      <c r="V28" s="178"/>
      <c r="W28" s="353"/>
    </row>
    <row r="29" spans="1:23">
      <c r="A29" s="201" t="s">
        <v>25</v>
      </c>
      <c r="B29" s="177"/>
      <c r="C29" s="202">
        <v>65198.597560000002</v>
      </c>
      <c r="D29" s="177"/>
      <c r="E29" s="460">
        <v>63328.270360000002</v>
      </c>
      <c r="F29" s="458"/>
      <c r="G29" s="660">
        <v>-1870.3271999999997</v>
      </c>
      <c r="H29" s="177"/>
      <c r="I29" s="203">
        <v>28170.037230000002</v>
      </c>
      <c r="J29" s="177"/>
      <c r="K29" s="460">
        <v>25831.424560000007</v>
      </c>
      <c r="L29" s="177"/>
      <c r="M29" s="203">
        <v>14614.497359999999</v>
      </c>
      <c r="N29" s="177"/>
      <c r="O29" s="460">
        <v>18122.989570000002</v>
      </c>
      <c r="P29" s="177"/>
      <c r="Q29" s="203">
        <v>9295.5198300000011</v>
      </c>
      <c r="R29" s="177"/>
      <c r="S29" s="460">
        <v>9604.6504299999997</v>
      </c>
      <c r="T29" s="177"/>
      <c r="U29" s="203">
        <v>13118.54314</v>
      </c>
      <c r="V29" s="177"/>
      <c r="W29" s="460">
        <v>9769.2058000000015</v>
      </c>
    </row>
    <row r="30" spans="1:23">
      <c r="A30" s="226" t="s">
        <v>141</v>
      </c>
      <c r="B30" s="224"/>
      <c r="C30" s="204">
        <v>98959.478634999992</v>
      </c>
      <c r="D30" s="224"/>
      <c r="E30" s="459">
        <v>107917.48049</v>
      </c>
      <c r="F30" s="578"/>
      <c r="G30" s="659">
        <v>8958.0018550000095</v>
      </c>
      <c r="H30" s="224"/>
      <c r="I30" s="205">
        <v>58896.339759999988</v>
      </c>
      <c r="J30" s="224"/>
      <c r="K30" s="459">
        <v>62218.637035000007</v>
      </c>
      <c r="L30" s="224"/>
      <c r="M30" s="205">
        <v>205.481595</v>
      </c>
      <c r="N30" s="224"/>
      <c r="O30" s="459">
        <v>271.65520000000004</v>
      </c>
      <c r="P30" s="224"/>
      <c r="Q30" s="205">
        <v>0</v>
      </c>
      <c r="R30" s="224"/>
      <c r="S30" s="459">
        <v>0</v>
      </c>
      <c r="T30" s="224"/>
      <c r="U30" s="205">
        <v>39857.657279999999</v>
      </c>
      <c r="V30" s="224"/>
      <c r="W30" s="459">
        <v>45427.188255000001</v>
      </c>
    </row>
    <row r="31" spans="1:23">
      <c r="A31" s="451" t="s">
        <v>142</v>
      </c>
      <c r="B31" s="224"/>
      <c r="C31" s="452">
        <v>389900.43220499996</v>
      </c>
      <c r="D31" s="224"/>
      <c r="E31" s="348">
        <v>411866.62737500004</v>
      </c>
      <c r="F31" s="578"/>
      <c r="G31" s="662">
        <v>21966.195170000079</v>
      </c>
      <c r="H31" s="224"/>
      <c r="I31" s="317">
        <v>273990.55447999993</v>
      </c>
      <c r="J31" s="224"/>
      <c r="K31" s="348">
        <v>277712.80283000006</v>
      </c>
      <c r="L31" s="224"/>
      <c r="M31" s="317">
        <v>83217.535940000002</v>
      </c>
      <c r="N31" s="224"/>
      <c r="O31" s="348">
        <v>98612.974525000012</v>
      </c>
      <c r="P31" s="224"/>
      <c r="Q31" s="317">
        <v>32150.922415000001</v>
      </c>
      <c r="R31" s="224"/>
      <c r="S31" s="348">
        <v>34951.323194999997</v>
      </c>
      <c r="T31" s="224"/>
      <c r="U31" s="317">
        <v>541.41936999999996</v>
      </c>
      <c r="V31" s="224"/>
      <c r="W31" s="348">
        <v>589.52682499999992</v>
      </c>
    </row>
    <row r="32" spans="1:23">
      <c r="A32" s="453" t="s">
        <v>231</v>
      </c>
      <c r="B32" s="177"/>
      <c r="C32" s="454">
        <v>488859.91083999997</v>
      </c>
      <c r="D32" s="177"/>
      <c r="E32" s="461">
        <v>519784.10786500003</v>
      </c>
      <c r="F32" s="458"/>
      <c r="G32" s="663">
        <v>30924.19702500006</v>
      </c>
      <c r="H32" s="177"/>
      <c r="I32" s="455">
        <v>332886.89423999994</v>
      </c>
      <c r="J32" s="177"/>
      <c r="K32" s="461">
        <v>339931.43986500008</v>
      </c>
      <c r="L32" s="177"/>
      <c r="M32" s="455">
        <v>83423.017535000006</v>
      </c>
      <c r="N32" s="177"/>
      <c r="O32" s="461">
        <v>98884.629725000006</v>
      </c>
      <c r="P32" s="177"/>
      <c r="Q32" s="455">
        <v>32150.922415000001</v>
      </c>
      <c r="R32" s="177"/>
      <c r="S32" s="461">
        <v>34951.323194999997</v>
      </c>
      <c r="T32" s="177"/>
      <c r="U32" s="455">
        <v>40399.076650000003</v>
      </c>
      <c r="V32" s="177"/>
      <c r="W32" s="461">
        <v>46016.715080000002</v>
      </c>
    </row>
    <row r="33" spans="1:23" ht="13.5" thickBot="1">
      <c r="A33" s="221" t="s">
        <v>242</v>
      </c>
      <c r="B33" s="177"/>
      <c r="C33" s="222">
        <v>59143.300990000003</v>
      </c>
      <c r="D33" s="177"/>
      <c r="E33" s="462">
        <v>57167.58322</v>
      </c>
      <c r="F33" s="458"/>
      <c r="G33" s="664">
        <v>-1975.7177700000029</v>
      </c>
      <c r="H33" s="177"/>
      <c r="I33" s="223">
        <v>20701.599399999999</v>
      </c>
      <c r="J33" s="177"/>
      <c r="K33" s="462">
        <v>16278.956919999999</v>
      </c>
      <c r="L33" s="177"/>
      <c r="M33" s="223">
        <v>16400.58383</v>
      </c>
      <c r="N33" s="177"/>
      <c r="O33" s="462">
        <v>21141.861270000001</v>
      </c>
      <c r="P33" s="177"/>
      <c r="Q33" s="223">
        <v>7293.0082900000007</v>
      </c>
      <c r="R33" s="177"/>
      <c r="S33" s="462">
        <v>8253.1209999999992</v>
      </c>
      <c r="T33" s="177"/>
      <c r="U33" s="223">
        <v>14748.109470000001</v>
      </c>
      <c r="V33" s="177"/>
      <c r="W33" s="462">
        <v>11493.644030000001</v>
      </c>
    </row>
    <row r="34" spans="1:23">
      <c r="A34" s="174"/>
      <c r="B34" s="174"/>
      <c r="C34" s="174"/>
      <c r="D34" s="174"/>
      <c r="E34" s="174"/>
      <c r="F34" s="174"/>
      <c r="G34" s="174"/>
      <c r="H34" s="174"/>
      <c r="I34" s="174"/>
      <c r="J34" s="174"/>
      <c r="K34" s="174"/>
      <c r="L34" s="174"/>
      <c r="N34" s="174"/>
      <c r="P34" s="174"/>
      <c r="Q34" s="174"/>
      <c r="R34" s="174"/>
      <c r="S34" s="174"/>
      <c r="T34" s="174"/>
      <c r="U34" s="174"/>
      <c r="V34" s="174"/>
      <c r="W34" s="174"/>
    </row>
    <row r="35" spans="1:23" s="595" customFormat="1">
      <c r="A35" s="228" t="s">
        <v>249</v>
      </c>
      <c r="B35" s="228"/>
      <c r="D35" s="228"/>
      <c r="F35" s="228"/>
      <c r="H35" s="228"/>
      <c r="J35" s="228"/>
      <c r="L35" s="228"/>
      <c r="N35" s="228"/>
      <c r="P35" s="228"/>
      <c r="R35" s="228"/>
      <c r="T35" s="228"/>
      <c r="V35" s="228"/>
    </row>
    <row r="36" spans="1:23" s="595" customFormat="1">
      <c r="A36" s="228" t="s">
        <v>251</v>
      </c>
      <c r="B36" s="228"/>
      <c r="D36" s="228"/>
      <c r="F36" s="228"/>
      <c r="H36" s="228"/>
      <c r="J36" s="228"/>
      <c r="L36" s="228"/>
      <c r="N36" s="228"/>
      <c r="P36" s="228"/>
      <c r="R36" s="228"/>
      <c r="T36" s="228"/>
      <c r="V36" s="228"/>
    </row>
    <row r="37" spans="1:23" s="595" customFormat="1">
      <c r="A37" s="228" t="s">
        <v>278</v>
      </c>
      <c r="B37" s="228"/>
      <c r="D37" s="228"/>
      <c r="F37" s="228"/>
      <c r="H37" s="228"/>
      <c r="J37" s="228"/>
      <c r="L37" s="228"/>
      <c r="N37" s="228"/>
      <c r="P37" s="228"/>
      <c r="R37" s="228"/>
      <c r="T37" s="228"/>
      <c r="V37" s="228"/>
    </row>
    <row r="38" spans="1:23" s="595" customFormat="1">
      <c r="A38" s="228" t="s">
        <v>228</v>
      </c>
      <c r="B38" s="228"/>
      <c r="D38" s="228"/>
      <c r="F38" s="228"/>
      <c r="H38" s="228"/>
      <c r="J38" s="228"/>
      <c r="L38" s="228"/>
      <c r="N38" s="228"/>
      <c r="P38" s="228"/>
      <c r="R38" s="228"/>
      <c r="T38" s="228"/>
      <c r="V38" s="228"/>
    </row>
    <row r="39" spans="1:23" s="595" customFormat="1">
      <c r="A39" s="228" t="s">
        <v>250</v>
      </c>
      <c r="B39" s="228"/>
      <c r="D39" s="228"/>
      <c r="F39" s="228"/>
      <c r="H39" s="228"/>
      <c r="J39" s="228"/>
      <c r="L39" s="228"/>
      <c r="N39" s="228"/>
      <c r="P39" s="228"/>
      <c r="R39" s="228"/>
      <c r="T39" s="228"/>
      <c r="V39" s="228"/>
    </row>
    <row r="40" spans="1:23" s="595" customFormat="1">
      <c r="A40" s="228" t="s">
        <v>241</v>
      </c>
      <c r="B40" s="228"/>
      <c r="D40" s="228"/>
      <c r="F40" s="228"/>
      <c r="H40" s="228"/>
      <c r="J40" s="228"/>
      <c r="L40" s="228"/>
      <c r="N40" s="228"/>
      <c r="P40" s="228"/>
      <c r="R40" s="228"/>
      <c r="T40" s="228"/>
      <c r="V40" s="228"/>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5"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9"/>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42578125" defaultRowHeight="12.75"/>
  <cols>
    <col min="1" max="1" width="36.7109375" style="197" customWidth="1"/>
    <col min="2" max="2" width="2.7109375" style="197" customWidth="1"/>
    <col min="3" max="3" width="10.7109375" style="197" customWidth="1"/>
    <col min="4" max="4" width="2.7109375" style="197" customWidth="1"/>
    <col min="5" max="5" width="10.7109375" style="197" customWidth="1"/>
    <col min="6" max="6" width="2.7109375" style="197" customWidth="1"/>
    <col min="7" max="7" width="10.7109375" style="197" customWidth="1"/>
    <col min="8" max="8" width="2.7109375" style="197" customWidth="1"/>
    <col min="9" max="9" width="10.7109375" style="197" customWidth="1"/>
    <col min="10" max="10" width="2.7109375" style="197" customWidth="1"/>
    <col min="11" max="11" width="10.7109375" style="197" customWidth="1"/>
    <col min="12" max="12" width="2.7109375" style="197" customWidth="1"/>
    <col min="13" max="13" width="10.7109375" style="197" customWidth="1"/>
    <col min="14" max="14" width="2.7109375" style="197" customWidth="1"/>
    <col min="15" max="15" width="10.7109375" style="197" customWidth="1"/>
    <col min="16" max="16" width="2.7109375" style="197" customWidth="1"/>
    <col min="17" max="17" width="10.7109375" style="197" customWidth="1"/>
    <col min="18" max="18" width="2.7109375" style="197" customWidth="1"/>
    <col min="19" max="19" width="10.7109375" style="197" customWidth="1"/>
    <col min="20" max="16384" width="11.42578125" style="197"/>
  </cols>
  <sheetData>
    <row r="1" spans="1:39" s="489" customFormat="1" ht="18">
      <c r="A1" s="213" t="s">
        <v>6</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90"/>
      <c r="AC1" s="490"/>
      <c r="AD1" s="490"/>
      <c r="AE1" s="490"/>
      <c r="AF1" s="490"/>
      <c r="AG1" s="490"/>
      <c r="AH1" s="490"/>
      <c r="AI1" s="490"/>
      <c r="AJ1" s="490"/>
      <c r="AK1" s="490"/>
      <c r="AL1" s="490"/>
      <c r="AM1" s="490"/>
    </row>
    <row r="2" spans="1:39" s="489" customFormat="1" ht="15">
      <c r="A2" s="68" t="s">
        <v>178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90"/>
      <c r="AC2" s="490"/>
      <c r="AD2" s="490"/>
      <c r="AE2" s="490"/>
      <c r="AF2" s="490"/>
      <c r="AG2" s="490"/>
      <c r="AH2" s="490"/>
      <c r="AI2" s="490"/>
      <c r="AJ2" s="490"/>
      <c r="AK2" s="490"/>
      <c r="AL2" s="490"/>
      <c r="AM2" s="490"/>
    </row>
    <row r="3" spans="1:39" ht="9.75" customHeight="1" thickBot="1"/>
    <row r="4" spans="1:39" ht="18" customHeight="1">
      <c r="A4" s="506"/>
      <c r="B4" s="507"/>
      <c r="C4" s="721" t="s">
        <v>221</v>
      </c>
      <c r="D4" s="721"/>
      <c r="E4" s="721"/>
      <c r="F4" s="721"/>
      <c r="G4" s="721"/>
      <c r="H4" s="508"/>
      <c r="I4" s="721" t="s">
        <v>3</v>
      </c>
      <c r="J4" s="721"/>
      <c r="K4" s="721"/>
      <c r="L4" s="637"/>
      <c r="M4" s="721" t="s">
        <v>45</v>
      </c>
      <c r="N4" s="721"/>
      <c r="O4" s="721"/>
      <c r="P4" s="637"/>
      <c r="Q4" s="721" t="s">
        <v>205</v>
      </c>
      <c r="R4" s="721"/>
      <c r="S4" s="721"/>
    </row>
    <row r="5" spans="1:39" s="489" customFormat="1" ht="32.25">
      <c r="A5" s="511"/>
      <c r="B5" s="512"/>
      <c r="C5" s="513"/>
      <c r="D5" s="514"/>
      <c r="E5" s="513"/>
      <c r="F5" s="513"/>
      <c r="G5" s="666" t="s">
        <v>206</v>
      </c>
      <c r="H5" s="514"/>
      <c r="I5" s="513"/>
      <c r="J5" s="514"/>
      <c r="K5" s="513"/>
      <c r="L5" s="513"/>
      <c r="M5" s="513"/>
      <c r="N5" s="514"/>
      <c r="O5" s="513"/>
      <c r="P5" s="513"/>
      <c r="Q5" s="513"/>
      <c r="R5" s="513"/>
      <c r="S5" s="513"/>
      <c r="T5" s="488"/>
    </row>
    <row r="6" spans="1:39" s="489" customFormat="1" ht="15" customHeight="1">
      <c r="A6" s="515"/>
      <c r="B6" s="516"/>
      <c r="C6" s="517" t="s">
        <v>94</v>
      </c>
      <c r="D6" s="516"/>
      <c r="E6" s="533" t="s">
        <v>113</v>
      </c>
      <c r="F6" s="517"/>
      <c r="G6" s="533" t="s">
        <v>113</v>
      </c>
      <c r="H6" s="516"/>
      <c r="I6" s="517" t="s">
        <v>94</v>
      </c>
      <c r="J6" s="516"/>
      <c r="K6" s="533" t="s">
        <v>113</v>
      </c>
      <c r="L6" s="517"/>
      <c r="M6" s="517" t="s">
        <v>94</v>
      </c>
      <c r="N6" s="516"/>
      <c r="O6" s="533" t="s">
        <v>113</v>
      </c>
      <c r="P6" s="517"/>
      <c r="Q6" s="517" t="s">
        <v>214</v>
      </c>
      <c r="R6" s="517"/>
      <c r="S6" s="533" t="s">
        <v>265</v>
      </c>
      <c r="T6" s="488"/>
    </row>
    <row r="7" spans="1:39" s="489" customFormat="1" ht="15" customHeight="1" thickBot="1">
      <c r="A7" s="520"/>
      <c r="B7" s="516"/>
      <c r="C7" s="521" t="s">
        <v>143</v>
      </c>
      <c r="D7" s="516"/>
      <c r="E7" s="534" t="s">
        <v>143</v>
      </c>
      <c r="F7" s="516"/>
      <c r="G7" s="534" t="s">
        <v>140</v>
      </c>
      <c r="H7" s="516"/>
      <c r="I7" s="521" t="s">
        <v>143</v>
      </c>
      <c r="J7" s="516"/>
      <c r="K7" s="534" t="s">
        <v>143</v>
      </c>
      <c r="L7" s="516"/>
      <c r="M7" s="521" t="s">
        <v>143</v>
      </c>
      <c r="N7" s="516"/>
      <c r="O7" s="534" t="s">
        <v>143</v>
      </c>
      <c r="P7" s="516"/>
      <c r="Q7" s="521" t="s">
        <v>140</v>
      </c>
      <c r="R7" s="516"/>
      <c r="S7" s="534" t="s">
        <v>140</v>
      </c>
      <c r="T7" s="488"/>
    </row>
    <row r="8" spans="1:39" s="494" customFormat="1" ht="12.75" customHeight="1">
      <c r="A8" s="541" t="s">
        <v>208</v>
      </c>
      <c r="B8" s="492"/>
      <c r="C8" s="554">
        <v>5465.62464</v>
      </c>
      <c r="D8" s="492" t="s">
        <v>152</v>
      </c>
      <c r="E8" s="587">
        <v>5845.2632599999997</v>
      </c>
      <c r="F8" s="547" t="s">
        <v>152</v>
      </c>
      <c r="G8" s="672">
        <v>6.9459328988973894</v>
      </c>
      <c r="H8" s="492"/>
      <c r="I8" s="548">
        <v>2896.5985000000001</v>
      </c>
      <c r="J8" s="547" t="s">
        <v>152</v>
      </c>
      <c r="K8" s="587">
        <v>2950.9350499999996</v>
      </c>
      <c r="L8" s="547" t="s">
        <v>152</v>
      </c>
      <c r="M8" s="548">
        <v>409.98480999999998</v>
      </c>
      <c r="N8" s="492" t="s">
        <v>152</v>
      </c>
      <c r="O8" s="587">
        <v>335.95821999999998</v>
      </c>
      <c r="P8" s="560" t="s">
        <v>152</v>
      </c>
      <c r="Q8" s="650">
        <v>25.689801082498903</v>
      </c>
      <c r="R8" s="651" t="s">
        <v>152</v>
      </c>
      <c r="S8" s="645">
        <v>23.008006647666061</v>
      </c>
    </row>
    <row r="9" spans="1:39" s="494" customFormat="1" ht="12.75" customHeight="1">
      <c r="A9" s="542" t="s">
        <v>209</v>
      </c>
      <c r="B9" s="492"/>
      <c r="C9" s="549">
        <v>809.06242000000009</v>
      </c>
      <c r="D9" s="492" t="s">
        <v>152</v>
      </c>
      <c r="E9" s="574">
        <v>818.98931000000005</v>
      </c>
      <c r="F9" s="547" t="s">
        <v>152</v>
      </c>
      <c r="G9" s="646">
        <v>1.2269621916192837</v>
      </c>
      <c r="H9" s="492"/>
      <c r="I9" s="549">
        <v>811.47248999999999</v>
      </c>
      <c r="J9" s="547" t="s">
        <v>152</v>
      </c>
      <c r="K9" s="574">
        <v>820.09681999999998</v>
      </c>
      <c r="L9" s="547" t="s">
        <v>152</v>
      </c>
      <c r="M9" s="549">
        <v>72.423969999999997</v>
      </c>
      <c r="N9" s="492" t="s">
        <v>152</v>
      </c>
      <c r="O9" s="574">
        <v>31.07931</v>
      </c>
      <c r="P9" s="560" t="s">
        <v>152</v>
      </c>
      <c r="Q9" s="652">
        <v>15.692187298079896</v>
      </c>
      <c r="R9" s="651" t="s">
        <v>152</v>
      </c>
      <c r="S9" s="646">
        <v>12.048689937527634</v>
      </c>
    </row>
    <row r="10" spans="1:39" s="494" customFormat="1" ht="12.75" customHeight="1">
      <c r="A10" s="542" t="s">
        <v>180</v>
      </c>
      <c r="B10" s="492"/>
      <c r="C10" s="549">
        <v>257.87191999999999</v>
      </c>
      <c r="D10" s="492" t="s">
        <v>152</v>
      </c>
      <c r="E10" s="574">
        <v>241.12451999999999</v>
      </c>
      <c r="F10" s="547" t="s">
        <v>152</v>
      </c>
      <c r="G10" s="646">
        <v>-6.9557863991290114</v>
      </c>
      <c r="H10" s="492"/>
      <c r="I10" s="549">
        <v>94.207270000000008</v>
      </c>
      <c r="J10" s="547" t="s">
        <v>152</v>
      </c>
      <c r="K10" s="574">
        <v>90.940820000000002</v>
      </c>
      <c r="L10" s="547" t="s">
        <v>152</v>
      </c>
      <c r="M10" s="549">
        <v>14.42347</v>
      </c>
      <c r="N10" s="492" t="s">
        <v>152</v>
      </c>
      <c r="O10" s="574">
        <v>20.41226</v>
      </c>
      <c r="P10" s="560" t="s">
        <v>152</v>
      </c>
      <c r="Q10" s="652">
        <v>6.6485740738010124</v>
      </c>
      <c r="R10" s="651" t="s">
        <v>152</v>
      </c>
      <c r="S10" s="646">
        <v>6.9444679735022534</v>
      </c>
    </row>
    <row r="11" spans="1:39" s="494" customFormat="1" ht="12.75" customHeight="1">
      <c r="A11" s="542" t="s">
        <v>181</v>
      </c>
      <c r="B11" s="492"/>
      <c r="C11" s="549">
        <v>106.85446</v>
      </c>
      <c r="D11" s="492" t="s">
        <v>152</v>
      </c>
      <c r="E11" s="574">
        <v>106.90745</v>
      </c>
      <c r="F11" s="547" t="s">
        <v>152</v>
      </c>
      <c r="G11" s="646">
        <v>4.9590817266767041E-2</v>
      </c>
      <c r="H11" s="492"/>
      <c r="I11" s="549">
        <v>88.084990000000005</v>
      </c>
      <c r="J11" s="547" t="s">
        <v>152</v>
      </c>
      <c r="K11" s="574">
        <v>88.012619999999998</v>
      </c>
      <c r="L11" s="547" t="s">
        <v>152</v>
      </c>
      <c r="M11" s="549">
        <v>4.7790100000000004</v>
      </c>
      <c r="N11" s="492" t="s">
        <v>152</v>
      </c>
      <c r="O11" s="574">
        <v>1.4533</v>
      </c>
      <c r="P11" s="560" t="s">
        <v>152</v>
      </c>
      <c r="Q11" s="652">
        <v>9.3934146329209529</v>
      </c>
      <c r="R11" s="651" t="s">
        <v>152</v>
      </c>
      <c r="S11" s="646">
        <v>6.7354707640870704</v>
      </c>
    </row>
    <row r="12" spans="1:39" s="494" customFormat="1" ht="12.75" customHeight="1">
      <c r="A12" s="542" t="s">
        <v>210</v>
      </c>
      <c r="B12" s="492"/>
      <c r="C12" s="549">
        <v>198.30034000000001</v>
      </c>
      <c r="D12" s="492" t="s">
        <v>152</v>
      </c>
      <c r="E12" s="574">
        <v>192.02024</v>
      </c>
      <c r="F12" s="547" t="s">
        <v>152</v>
      </c>
      <c r="G12" s="646">
        <v>-3.4579535322240145</v>
      </c>
      <c r="H12" s="492"/>
      <c r="I12" s="549">
        <v>124.33286</v>
      </c>
      <c r="J12" s="547" t="s">
        <v>152</v>
      </c>
      <c r="K12" s="574">
        <v>126.65407</v>
      </c>
      <c r="L12" s="547" t="s">
        <v>152</v>
      </c>
      <c r="M12" s="549">
        <v>35.211959999999998</v>
      </c>
      <c r="N12" s="492" t="s">
        <v>152</v>
      </c>
      <c r="O12" s="574">
        <v>18.950669999999999</v>
      </c>
      <c r="P12" s="560" t="s">
        <v>152</v>
      </c>
      <c r="Q12" s="652">
        <v>14.678851267422397</v>
      </c>
      <c r="R12" s="651" t="s">
        <v>152</v>
      </c>
      <c r="S12" s="646">
        <v>12.214623098428611</v>
      </c>
    </row>
    <row r="13" spans="1:39" s="494" customFormat="1" ht="22.5">
      <c r="A13" s="539" t="s">
        <v>183</v>
      </c>
      <c r="B13" s="497"/>
      <c r="C13" s="553">
        <v>6837.71378</v>
      </c>
      <c r="D13" s="497" t="s">
        <v>152</v>
      </c>
      <c r="E13" s="551">
        <v>7204.3047800000004</v>
      </c>
      <c r="F13" s="552" t="s">
        <v>152</v>
      </c>
      <c r="G13" s="647">
        <v>5.3354726183058805</v>
      </c>
      <c r="H13" s="497"/>
      <c r="I13" s="553">
        <v>4014.6961099999999</v>
      </c>
      <c r="J13" s="552" t="s">
        <v>152</v>
      </c>
      <c r="K13" s="551">
        <v>4076.6393800000001</v>
      </c>
      <c r="L13" s="552" t="s">
        <v>152</v>
      </c>
      <c r="M13" s="553">
        <v>536.82321999999999</v>
      </c>
      <c r="N13" s="497" t="s">
        <v>152</v>
      </c>
      <c r="O13" s="551">
        <v>407.85376000000002</v>
      </c>
      <c r="P13" s="561" t="s">
        <v>152</v>
      </c>
      <c r="Q13" s="653">
        <v>16.493325011305764</v>
      </c>
      <c r="R13" s="654" t="s">
        <v>152</v>
      </c>
      <c r="S13" s="647">
        <v>14.956431280745727</v>
      </c>
    </row>
    <row r="14" spans="1:39" s="494" customFormat="1" ht="12.75" customHeight="1">
      <c r="A14" s="529"/>
      <c r="B14" s="492"/>
      <c r="C14" s="554"/>
      <c r="D14" s="492"/>
      <c r="E14" s="573"/>
      <c r="F14" s="547"/>
      <c r="G14" s="588"/>
      <c r="H14" s="492"/>
      <c r="I14" s="554"/>
      <c r="J14" s="547"/>
      <c r="K14" s="573"/>
      <c r="L14" s="547"/>
      <c r="M14" s="554"/>
      <c r="N14" s="492"/>
      <c r="O14" s="573"/>
      <c r="P14" s="560"/>
      <c r="Q14" s="543"/>
      <c r="R14" s="547"/>
      <c r="S14" s="588"/>
    </row>
    <row r="15" spans="1:39" s="494" customFormat="1" ht="12.75" customHeight="1">
      <c r="A15" s="542" t="s">
        <v>184</v>
      </c>
      <c r="B15" s="492"/>
      <c r="C15" s="549">
        <v>2577.62266</v>
      </c>
      <c r="D15" s="492" t="s">
        <v>152</v>
      </c>
      <c r="E15" s="574">
        <v>2457.0357300000001</v>
      </c>
      <c r="F15" s="547" t="s">
        <v>152</v>
      </c>
      <c r="G15" s="646">
        <v>-4.6782227620547134</v>
      </c>
      <c r="H15" s="492"/>
      <c r="I15" s="549">
        <v>125.18053</v>
      </c>
      <c r="J15" s="547" t="s">
        <v>152</v>
      </c>
      <c r="K15" s="574">
        <v>154.85267000000002</v>
      </c>
      <c r="L15" s="547" t="s">
        <v>152</v>
      </c>
      <c r="M15" s="549">
        <v>55.263620000000003</v>
      </c>
      <c r="N15" s="492" t="s">
        <v>152</v>
      </c>
      <c r="O15" s="574">
        <v>45.509180000000001</v>
      </c>
      <c r="P15" s="560" t="s">
        <v>152</v>
      </c>
      <c r="Q15" s="652">
        <v>14.50111053805497</v>
      </c>
      <c r="R15" s="547" t="s">
        <v>152</v>
      </c>
      <c r="S15" s="646">
        <v>7.4327395947042056</v>
      </c>
    </row>
    <row r="16" spans="1:39" s="494" customFormat="1" ht="12.75" customHeight="1">
      <c r="A16" s="542" t="s">
        <v>185</v>
      </c>
      <c r="B16" s="492"/>
      <c r="C16" s="549">
        <v>2073.0176699999997</v>
      </c>
      <c r="D16" s="492" t="s">
        <v>152</v>
      </c>
      <c r="E16" s="574">
        <v>2217.8067000000001</v>
      </c>
      <c r="F16" s="547" t="s">
        <v>152</v>
      </c>
      <c r="G16" s="646">
        <v>6.9844571078836877</v>
      </c>
      <c r="H16" s="492"/>
      <c r="I16" s="549">
        <v>711.13441</v>
      </c>
      <c r="J16" s="547" t="s">
        <v>152</v>
      </c>
      <c r="K16" s="574">
        <v>832.43200999999999</v>
      </c>
      <c r="L16" s="547" t="s">
        <v>152</v>
      </c>
      <c r="M16" s="549">
        <v>120.18697</v>
      </c>
      <c r="N16" s="492" t="s">
        <v>152</v>
      </c>
      <c r="O16" s="574">
        <v>163.41458</v>
      </c>
      <c r="P16" s="560" t="s">
        <v>152</v>
      </c>
      <c r="Q16" s="652">
        <v>9.608549369382672</v>
      </c>
      <c r="R16" s="547" t="s">
        <v>152</v>
      </c>
      <c r="S16" s="646">
        <v>12.357823729244322</v>
      </c>
    </row>
    <row r="17" spans="1:19" s="494" customFormat="1" ht="12.75" customHeight="1">
      <c r="A17" s="542" t="s">
        <v>186</v>
      </c>
      <c r="B17" s="492"/>
      <c r="C17" s="549">
        <v>436.05340000000001</v>
      </c>
      <c r="D17" s="492" t="s">
        <v>152</v>
      </c>
      <c r="E17" s="574">
        <v>589.59606000000008</v>
      </c>
      <c r="F17" s="547" t="s">
        <v>152</v>
      </c>
      <c r="G17" s="646">
        <v>35.211893772643421</v>
      </c>
      <c r="H17" s="492"/>
      <c r="I17" s="549">
        <v>144.18676000000002</v>
      </c>
      <c r="J17" s="547" t="s">
        <v>152</v>
      </c>
      <c r="K17" s="574">
        <v>128.03319999999999</v>
      </c>
      <c r="L17" s="547" t="s">
        <v>152</v>
      </c>
      <c r="M17" s="549">
        <v>24.911240000000003</v>
      </c>
      <c r="N17" s="492" t="s">
        <v>152</v>
      </c>
      <c r="O17" s="574">
        <v>22.328220000000002</v>
      </c>
      <c r="P17" s="560" t="s">
        <v>152</v>
      </c>
      <c r="Q17" s="652">
        <v>8.3734989450024226</v>
      </c>
      <c r="R17" s="547" t="s">
        <v>152</v>
      </c>
      <c r="S17" s="646">
        <v>9.0688696481624635</v>
      </c>
    </row>
    <row r="18" spans="1:19" s="494" customFormat="1" ht="12.75" customHeight="1">
      <c r="A18" s="542" t="s">
        <v>187</v>
      </c>
      <c r="B18" s="492"/>
      <c r="C18" s="549">
        <v>257.04861</v>
      </c>
      <c r="D18" s="492" t="s">
        <v>152</v>
      </c>
      <c r="E18" s="574">
        <v>242.64320000000001</v>
      </c>
      <c r="F18" s="547" t="s">
        <v>152</v>
      </c>
      <c r="G18" s="646">
        <v>5.0936194741739351</v>
      </c>
      <c r="H18" s="492"/>
      <c r="I18" s="549">
        <v>42.653559999999999</v>
      </c>
      <c r="J18" s="547" t="s">
        <v>152</v>
      </c>
      <c r="K18" s="574">
        <v>43.234050000000003</v>
      </c>
      <c r="L18" s="547" t="s">
        <v>152</v>
      </c>
      <c r="M18" s="549">
        <v>14.99043</v>
      </c>
      <c r="N18" s="492" t="s">
        <v>152</v>
      </c>
      <c r="O18" s="574">
        <v>13.05804</v>
      </c>
      <c r="P18" s="560" t="s">
        <v>152</v>
      </c>
      <c r="Q18" s="652">
        <v>6.9309297328598394</v>
      </c>
      <c r="R18" s="547" t="s">
        <v>152</v>
      </c>
      <c r="S18" s="646">
        <v>13.437900294484356</v>
      </c>
    </row>
    <row r="19" spans="1:19" s="494" customFormat="1" ht="12.75" customHeight="1">
      <c r="A19" s="542" t="s">
        <v>188</v>
      </c>
      <c r="B19" s="492"/>
      <c r="C19" s="549">
        <v>23.498390000000001</v>
      </c>
      <c r="D19" s="492" t="s">
        <v>152</v>
      </c>
      <c r="E19" s="574">
        <v>18.655889999999999</v>
      </c>
      <c r="F19" s="547" t="s">
        <v>152</v>
      </c>
      <c r="G19" s="646">
        <v>-20.607794831901249</v>
      </c>
      <c r="H19" s="492"/>
      <c r="I19" s="549">
        <v>13.230120000000001</v>
      </c>
      <c r="J19" s="547" t="s">
        <v>152</v>
      </c>
      <c r="K19" s="574">
        <v>11.2569</v>
      </c>
      <c r="L19" s="547" t="s">
        <v>152</v>
      </c>
      <c r="M19" s="549" t="s">
        <v>283</v>
      </c>
      <c r="N19" s="492" t="s">
        <v>152</v>
      </c>
      <c r="O19" s="574">
        <v>-19.72129</v>
      </c>
      <c r="P19" s="560" t="s">
        <v>152</v>
      </c>
      <c r="Q19" s="652" t="s">
        <v>226</v>
      </c>
      <c r="R19" s="547" t="s">
        <v>152</v>
      </c>
      <c r="S19" s="646" t="s">
        <v>226</v>
      </c>
    </row>
    <row r="20" spans="1:19" s="494" customFormat="1" ht="12.75" customHeight="1">
      <c r="A20" s="542" t="s">
        <v>189</v>
      </c>
      <c r="B20" s="492"/>
      <c r="C20" s="549">
        <v>19.108000000000001</v>
      </c>
      <c r="D20" s="492" t="s">
        <v>152</v>
      </c>
      <c r="E20" s="574">
        <v>20.375</v>
      </c>
      <c r="F20" s="547" t="s">
        <v>152</v>
      </c>
      <c r="G20" s="646">
        <v>6.6307305840485666</v>
      </c>
      <c r="H20" s="492"/>
      <c r="I20" s="549">
        <v>7.3949999999999996</v>
      </c>
      <c r="J20" s="547" t="s">
        <v>152</v>
      </c>
      <c r="K20" s="574">
        <v>12.936999999999999</v>
      </c>
      <c r="L20" s="547" t="s">
        <v>152</v>
      </c>
      <c r="M20" s="549">
        <v>1.7549999999999999</v>
      </c>
      <c r="N20" s="492" t="s">
        <v>152</v>
      </c>
      <c r="O20" s="574">
        <v>1.9750000000000001</v>
      </c>
      <c r="P20" s="560" t="s">
        <v>152</v>
      </c>
      <c r="Q20" s="652">
        <v>24.208975062848555</v>
      </c>
      <c r="R20" s="547" t="s">
        <v>152</v>
      </c>
      <c r="S20" s="646">
        <v>23.270719782918896</v>
      </c>
    </row>
    <row r="21" spans="1:19" s="494" customFormat="1" ht="12.75" customHeight="1">
      <c r="A21" s="526" t="s">
        <v>211</v>
      </c>
      <c r="B21" s="492"/>
      <c r="C21" s="550">
        <v>59.520559999999996</v>
      </c>
      <c r="D21" s="492" t="s">
        <v>152</v>
      </c>
      <c r="E21" s="575">
        <v>41.086880000000001</v>
      </c>
      <c r="F21" s="547" t="s">
        <v>152</v>
      </c>
      <c r="G21" s="648">
        <v>-0.68886010856808433</v>
      </c>
      <c r="H21" s="492"/>
      <c r="I21" s="550">
        <v>48.768879999999996</v>
      </c>
      <c r="J21" s="547" t="s">
        <v>152</v>
      </c>
      <c r="K21" s="575">
        <v>29.490749999999998</v>
      </c>
      <c r="L21" s="547" t="s">
        <v>152</v>
      </c>
      <c r="M21" s="550">
        <v>9.886709999999999</v>
      </c>
      <c r="N21" s="492" t="s">
        <v>152</v>
      </c>
      <c r="O21" s="575">
        <v>4.7389399999999995</v>
      </c>
      <c r="P21" s="560" t="s">
        <v>152</v>
      </c>
      <c r="Q21" s="655">
        <v>23.943744695856388</v>
      </c>
      <c r="R21" s="547" t="s">
        <v>152</v>
      </c>
      <c r="S21" s="648">
        <v>21.671479896446467</v>
      </c>
    </row>
    <row r="22" spans="1:19" s="494" customFormat="1" ht="22.5">
      <c r="A22" s="539" t="s">
        <v>232</v>
      </c>
      <c r="B22" s="497"/>
      <c r="C22" s="553">
        <v>5445.8692899999996</v>
      </c>
      <c r="D22" s="497" t="s">
        <v>152</v>
      </c>
      <c r="E22" s="551">
        <v>5587.1994599999998</v>
      </c>
      <c r="F22" s="552" t="s">
        <v>152</v>
      </c>
      <c r="G22" s="647">
        <v>3.4310835371301347</v>
      </c>
      <c r="H22" s="497"/>
      <c r="I22" s="553">
        <v>1092.54926</v>
      </c>
      <c r="J22" s="552" t="s">
        <v>152</v>
      </c>
      <c r="K22" s="551">
        <v>1212.23658</v>
      </c>
      <c r="L22" s="552" t="s">
        <v>152</v>
      </c>
      <c r="M22" s="553">
        <v>236.78635</v>
      </c>
      <c r="N22" s="497" t="s">
        <v>152</v>
      </c>
      <c r="O22" s="551">
        <v>242.87282000000002</v>
      </c>
      <c r="P22" s="561" t="s">
        <v>152</v>
      </c>
      <c r="Q22" s="653">
        <v>10.41945946767872</v>
      </c>
      <c r="R22" s="552" t="s">
        <v>152</v>
      </c>
      <c r="S22" s="647">
        <v>9.7939608316852276</v>
      </c>
    </row>
    <row r="23" spans="1:19" s="494" customFormat="1" ht="12.75" customHeight="1">
      <c r="A23" s="529"/>
      <c r="B23" s="492"/>
      <c r="C23" s="554"/>
      <c r="D23" s="492"/>
      <c r="E23" s="573"/>
      <c r="F23" s="547"/>
      <c r="G23" s="638"/>
      <c r="H23" s="492"/>
      <c r="I23" s="554"/>
      <c r="J23" s="547"/>
      <c r="K23" s="573"/>
      <c r="L23" s="547"/>
      <c r="M23" s="554"/>
      <c r="N23" s="492"/>
      <c r="O23" s="573"/>
      <c r="P23" s="560"/>
      <c r="Q23" s="656"/>
      <c r="R23" s="547"/>
      <c r="S23" s="638"/>
    </row>
    <row r="24" spans="1:19" s="494" customFormat="1" ht="12.75" customHeight="1">
      <c r="A24" s="542" t="s">
        <v>191</v>
      </c>
      <c r="B24" s="492"/>
      <c r="C24" s="549">
        <v>389.85014000000001</v>
      </c>
      <c r="D24" s="492" t="s">
        <v>152</v>
      </c>
      <c r="E24" s="574">
        <v>380.12027</v>
      </c>
      <c r="F24" s="547" t="s">
        <v>152</v>
      </c>
      <c r="G24" s="646">
        <v>-2.495797487721819</v>
      </c>
      <c r="H24" s="492"/>
      <c r="I24" s="549">
        <v>121.64791000000001</v>
      </c>
      <c r="J24" s="547" t="s">
        <v>152</v>
      </c>
      <c r="K24" s="574">
        <v>99.304460000000006</v>
      </c>
      <c r="L24" s="547" t="s">
        <v>152</v>
      </c>
      <c r="M24" s="549">
        <v>50.409879999999994</v>
      </c>
      <c r="N24" s="492" t="s">
        <v>152</v>
      </c>
      <c r="O24" s="574">
        <v>81.286240000000006</v>
      </c>
      <c r="P24" s="560" t="s">
        <v>152</v>
      </c>
      <c r="Q24" s="652">
        <v>14.550000658912559</v>
      </c>
      <c r="R24" s="547" t="s">
        <v>152</v>
      </c>
      <c r="S24" s="646">
        <v>18.021113817991381</v>
      </c>
    </row>
    <row r="25" spans="1:19" s="494" customFormat="1" ht="12.75" customHeight="1">
      <c r="A25" s="542" t="s">
        <v>192</v>
      </c>
      <c r="B25" s="492"/>
      <c r="C25" s="549">
        <v>83.851420000000005</v>
      </c>
      <c r="D25" s="492" t="s">
        <v>152</v>
      </c>
      <c r="E25" s="574">
        <v>71.123220000000003</v>
      </c>
      <c r="F25" s="547" t="s">
        <v>152</v>
      </c>
      <c r="G25" s="646">
        <v>-15.179468636309315</v>
      </c>
      <c r="H25" s="492"/>
      <c r="I25" s="549">
        <v>21.449759999999998</v>
      </c>
      <c r="J25" s="547" t="s">
        <v>152</v>
      </c>
      <c r="K25" s="574">
        <v>21.952060000000003</v>
      </c>
      <c r="L25" s="547" t="s">
        <v>152</v>
      </c>
      <c r="M25" s="549">
        <v>6.1741299999999999</v>
      </c>
      <c r="N25" s="492" t="s">
        <v>152</v>
      </c>
      <c r="O25" s="574">
        <v>6.0313599999999994</v>
      </c>
      <c r="P25" s="560" t="s">
        <v>152</v>
      </c>
      <c r="Q25" s="652">
        <v>15.946612676017388</v>
      </c>
      <c r="R25" s="547" t="s">
        <v>152</v>
      </c>
      <c r="S25" s="646">
        <v>15.081033790584073</v>
      </c>
    </row>
    <row r="26" spans="1:19" s="494" customFormat="1" ht="12.75" customHeight="1">
      <c r="A26" s="526" t="s">
        <v>193</v>
      </c>
      <c r="B26" s="492"/>
      <c r="C26" s="550">
        <v>76.066339999999997</v>
      </c>
      <c r="D26" s="492" t="s">
        <v>152</v>
      </c>
      <c r="E26" s="575">
        <v>109.92457</v>
      </c>
      <c r="F26" s="547" t="s">
        <v>152</v>
      </c>
      <c r="G26" s="648">
        <v>65.55017726728704</v>
      </c>
      <c r="H26" s="492"/>
      <c r="I26" s="550">
        <v>20.85952</v>
      </c>
      <c r="J26" s="547" t="s">
        <v>152</v>
      </c>
      <c r="K26" s="575">
        <v>20.562930000000001</v>
      </c>
      <c r="L26" s="547" t="s">
        <v>152</v>
      </c>
      <c r="M26" s="550">
        <v>4.9578100000000003</v>
      </c>
      <c r="N26" s="492" t="s">
        <v>152</v>
      </c>
      <c r="O26" s="575">
        <v>5.6956800000000003</v>
      </c>
      <c r="P26" s="560" t="s">
        <v>152</v>
      </c>
      <c r="Q26" s="655">
        <v>10.039528582947648</v>
      </c>
      <c r="R26" s="547" t="s">
        <v>152</v>
      </c>
      <c r="S26" s="648">
        <v>15.604909456607457</v>
      </c>
    </row>
    <row r="27" spans="1:19" s="494" customFormat="1" ht="12.75" customHeight="1">
      <c r="A27" s="539" t="s">
        <v>194</v>
      </c>
      <c r="B27" s="497"/>
      <c r="C27" s="553">
        <v>549.76790000000005</v>
      </c>
      <c r="D27" s="497" t="s">
        <v>152</v>
      </c>
      <c r="E27" s="551">
        <v>561.16806000000008</v>
      </c>
      <c r="F27" s="552" t="s">
        <v>152</v>
      </c>
      <c r="G27" s="647">
        <v>4.9845672529693426</v>
      </c>
      <c r="H27" s="497"/>
      <c r="I27" s="553">
        <v>163.95719</v>
      </c>
      <c r="J27" s="552" t="s">
        <v>152</v>
      </c>
      <c r="K27" s="551">
        <v>141.81945000000002</v>
      </c>
      <c r="L27" s="552" t="s">
        <v>152</v>
      </c>
      <c r="M27" s="553">
        <v>61.541820000000001</v>
      </c>
      <c r="N27" s="497" t="s">
        <v>152</v>
      </c>
      <c r="O27" s="551">
        <v>93.013279999999995</v>
      </c>
      <c r="P27" s="561" t="s">
        <v>152</v>
      </c>
      <c r="Q27" s="653">
        <v>14.241473893617648</v>
      </c>
      <c r="R27" s="552" t="s">
        <v>152</v>
      </c>
      <c r="S27" s="647">
        <v>17.547598247621483</v>
      </c>
    </row>
    <row r="28" spans="1:19" s="494" customFormat="1" ht="12.75" customHeight="1">
      <c r="A28" s="538"/>
      <c r="B28" s="492"/>
      <c r="C28" s="550"/>
      <c r="D28" s="492"/>
      <c r="E28" s="575"/>
      <c r="F28" s="547"/>
      <c r="G28" s="648"/>
      <c r="H28" s="492"/>
      <c r="I28" s="550"/>
      <c r="J28" s="547"/>
      <c r="K28" s="575"/>
      <c r="L28" s="547"/>
      <c r="M28" s="550"/>
      <c r="N28" s="492"/>
      <c r="O28" s="575"/>
      <c r="P28" s="560"/>
      <c r="Q28" s="655"/>
      <c r="R28" s="547"/>
      <c r="S28" s="648"/>
    </row>
    <row r="29" spans="1:19" s="494" customFormat="1" ht="12.75" customHeight="1">
      <c r="A29" s="539" t="s">
        <v>233</v>
      </c>
      <c r="B29" s="497"/>
      <c r="C29" s="553">
        <v>2749.9030699999998</v>
      </c>
      <c r="D29" s="497" t="s">
        <v>152</v>
      </c>
      <c r="E29" s="551">
        <v>2429.6006899999998</v>
      </c>
      <c r="F29" s="552" t="s">
        <v>152</v>
      </c>
      <c r="G29" s="647">
        <v>-13.007760479953987</v>
      </c>
      <c r="H29" s="497"/>
      <c r="I29" s="553">
        <v>345.18680999999998</v>
      </c>
      <c r="J29" s="552" t="s">
        <v>152</v>
      </c>
      <c r="K29" s="551">
        <v>317.09226000000001</v>
      </c>
      <c r="L29" s="552" t="s">
        <v>152</v>
      </c>
      <c r="M29" s="553">
        <v>237.66759999999999</v>
      </c>
      <c r="N29" s="497" t="s">
        <v>152</v>
      </c>
      <c r="O29" s="551">
        <v>302.41343999999998</v>
      </c>
      <c r="P29" s="561" t="s">
        <v>152</v>
      </c>
      <c r="Q29" s="653">
        <v>9.6073806951458369</v>
      </c>
      <c r="R29" s="552" t="s">
        <v>152</v>
      </c>
      <c r="S29" s="647">
        <v>10.461820221167176</v>
      </c>
    </row>
    <row r="30" spans="1:19" s="494" customFormat="1" ht="12.75" customHeight="1">
      <c r="A30" s="529"/>
      <c r="B30" s="492"/>
      <c r="C30" s="554"/>
      <c r="D30" s="492"/>
      <c r="E30" s="573"/>
      <c r="F30" s="547"/>
      <c r="G30" s="638"/>
      <c r="H30" s="492"/>
      <c r="I30" s="554"/>
      <c r="J30" s="547"/>
      <c r="K30" s="573"/>
      <c r="L30" s="547"/>
      <c r="M30" s="554"/>
      <c r="N30" s="492"/>
      <c r="O30" s="573"/>
      <c r="P30" s="560"/>
      <c r="Q30" s="656"/>
      <c r="R30" s="547"/>
      <c r="S30" s="638"/>
    </row>
    <row r="31" spans="1:19" s="494" customFormat="1" ht="12.75" customHeight="1">
      <c r="A31" s="542" t="s">
        <v>212</v>
      </c>
      <c r="B31" s="492"/>
      <c r="C31" s="549">
        <v>166.55692000000002</v>
      </c>
      <c r="D31" s="492" t="s">
        <v>152</v>
      </c>
      <c r="E31" s="574">
        <v>117.72102000000001</v>
      </c>
      <c r="F31" s="547" t="s">
        <v>152</v>
      </c>
      <c r="G31" s="646">
        <v>-30.245362723848107</v>
      </c>
      <c r="H31" s="492"/>
      <c r="I31" s="549">
        <v>143.66559000000001</v>
      </c>
      <c r="J31" s="547" t="s">
        <v>152</v>
      </c>
      <c r="K31" s="574">
        <v>72.03497999999999</v>
      </c>
      <c r="L31" s="547" t="s">
        <v>152</v>
      </c>
      <c r="M31" s="549">
        <v>-1.1013199999999999</v>
      </c>
      <c r="N31" s="492" t="s">
        <v>152</v>
      </c>
      <c r="O31" s="574">
        <v>6.1455500000000001</v>
      </c>
      <c r="P31" s="560" t="s">
        <v>152</v>
      </c>
      <c r="Q31" s="652">
        <v>65.396430265243083</v>
      </c>
      <c r="R31" s="547" t="s">
        <v>152</v>
      </c>
      <c r="S31" s="646">
        <v>23.589252916860634</v>
      </c>
    </row>
    <row r="32" spans="1:19" s="494" customFormat="1" ht="12.75" customHeight="1">
      <c r="A32" s="526" t="s">
        <v>234</v>
      </c>
      <c r="B32" s="492"/>
      <c r="C32" s="550">
        <v>7.3150699999999995</v>
      </c>
      <c r="D32" s="492" t="s">
        <v>152</v>
      </c>
      <c r="E32" s="575">
        <v>23.57647</v>
      </c>
      <c r="F32" s="547" t="s">
        <v>152</v>
      </c>
      <c r="G32" s="648">
        <v>11.881250896724833</v>
      </c>
      <c r="H32" s="492"/>
      <c r="I32" s="550">
        <v>6.9437600000000002</v>
      </c>
      <c r="J32" s="547" t="s">
        <v>152</v>
      </c>
      <c r="K32" s="575">
        <v>28.558869999999999</v>
      </c>
      <c r="L32" s="547" t="s">
        <v>152</v>
      </c>
      <c r="M32" s="550">
        <v>1.7627200000000001</v>
      </c>
      <c r="N32" s="492" t="s">
        <v>152</v>
      </c>
      <c r="O32" s="575">
        <v>5.7991700000000002</v>
      </c>
      <c r="P32" s="560" t="s">
        <v>152</v>
      </c>
      <c r="Q32" s="655">
        <v>60.0002979001477</v>
      </c>
      <c r="R32" s="547" t="s">
        <v>152</v>
      </c>
      <c r="S32" s="648">
        <v>61.87352196068634</v>
      </c>
    </row>
    <row r="33" spans="1:19" s="494" customFormat="1" ht="12.75" customHeight="1">
      <c r="A33" s="539" t="s">
        <v>200</v>
      </c>
      <c r="B33" s="497"/>
      <c r="C33" s="553">
        <v>173.87198999999998</v>
      </c>
      <c r="D33" s="497" t="s">
        <v>152</v>
      </c>
      <c r="E33" s="551">
        <v>141.29748999999998</v>
      </c>
      <c r="F33" s="552" t="s">
        <v>152</v>
      </c>
      <c r="G33" s="647">
        <v>-25.768426365803066</v>
      </c>
      <c r="H33" s="497"/>
      <c r="I33" s="553">
        <v>150.60935000000001</v>
      </c>
      <c r="J33" s="552" t="s">
        <v>152</v>
      </c>
      <c r="K33" s="551">
        <v>100.59385</v>
      </c>
      <c r="L33" s="552" t="s">
        <v>152</v>
      </c>
      <c r="M33" s="553">
        <v>0.66139999999999999</v>
      </c>
      <c r="N33" s="497" t="s">
        <v>152</v>
      </c>
      <c r="O33" s="551">
        <v>11.94472</v>
      </c>
      <c r="P33" s="561" t="s">
        <v>152</v>
      </c>
      <c r="Q33" s="653">
        <v>64.12918616243482</v>
      </c>
      <c r="R33" s="552" t="s">
        <v>152</v>
      </c>
      <c r="S33" s="647">
        <v>40.453525254081697</v>
      </c>
    </row>
    <row r="34" spans="1:19" s="494" customFormat="1" ht="12.75" customHeight="1">
      <c r="A34" s="529"/>
      <c r="B34" s="492"/>
      <c r="C34" s="554"/>
      <c r="D34" s="492"/>
      <c r="E34" s="573"/>
      <c r="F34" s="547"/>
      <c r="G34" s="638"/>
      <c r="H34" s="492"/>
      <c r="I34" s="554"/>
      <c r="J34" s="547"/>
      <c r="K34" s="573"/>
      <c r="L34" s="547"/>
      <c r="M34" s="554"/>
      <c r="N34" s="492"/>
      <c r="O34" s="573"/>
      <c r="P34" s="560"/>
      <c r="Q34" s="543"/>
      <c r="R34" s="547"/>
      <c r="S34" s="588"/>
    </row>
    <row r="35" spans="1:19" s="494" customFormat="1" ht="12.75" customHeight="1">
      <c r="A35" s="542" t="s">
        <v>236</v>
      </c>
      <c r="B35" s="492"/>
      <c r="C35" s="549">
        <v>1400.7041499999998</v>
      </c>
      <c r="D35" s="492" t="s">
        <v>152</v>
      </c>
      <c r="E35" s="574">
        <v>1518.15048</v>
      </c>
      <c r="F35" s="547" t="s">
        <v>152</v>
      </c>
      <c r="G35" s="646">
        <v>4.4797567458461627</v>
      </c>
      <c r="H35" s="492"/>
      <c r="I35" s="549">
        <v>559.86923999999999</v>
      </c>
      <c r="J35" s="547" t="s">
        <v>152</v>
      </c>
      <c r="K35" s="574">
        <v>673.85329000000002</v>
      </c>
      <c r="L35" s="547" t="s">
        <v>152</v>
      </c>
      <c r="M35" s="549">
        <v>28.176449999999999</v>
      </c>
      <c r="N35" s="492" t="s">
        <v>152</v>
      </c>
      <c r="O35" s="574">
        <v>28.222150000000003</v>
      </c>
      <c r="P35" s="560" t="s">
        <v>152</v>
      </c>
      <c r="Q35" s="680" t="s">
        <v>226</v>
      </c>
      <c r="R35" s="681" t="s">
        <v>152</v>
      </c>
      <c r="S35" s="682" t="s">
        <v>226</v>
      </c>
    </row>
    <row r="36" spans="1:19" s="494" customFormat="1" ht="12.75" customHeight="1">
      <c r="A36" s="526" t="s">
        <v>213</v>
      </c>
      <c r="B36" s="492"/>
      <c r="C36" s="550">
        <v>0.51545000000000007</v>
      </c>
      <c r="D36" s="492" t="s">
        <v>152</v>
      </c>
      <c r="E36" s="575" t="s">
        <v>283</v>
      </c>
      <c r="F36" s="547" t="s">
        <v>152</v>
      </c>
      <c r="G36" s="648">
        <v>-67.265496168396538</v>
      </c>
      <c r="H36" s="492"/>
      <c r="I36" s="550">
        <v>0.62139999999999995</v>
      </c>
      <c r="J36" s="547" t="s">
        <v>152</v>
      </c>
      <c r="K36" s="575">
        <v>0.68423999999999996</v>
      </c>
      <c r="L36" s="547" t="s">
        <v>152</v>
      </c>
      <c r="M36" s="550" t="s">
        <v>283</v>
      </c>
      <c r="N36" s="492" t="s">
        <v>152</v>
      </c>
      <c r="O36" s="575" t="s">
        <v>283</v>
      </c>
      <c r="P36" s="560"/>
      <c r="Q36" s="683">
        <v>9.8169974428075353</v>
      </c>
      <c r="R36" s="681" t="s">
        <v>152</v>
      </c>
      <c r="S36" s="684" t="s">
        <v>226</v>
      </c>
    </row>
    <row r="37" spans="1:19" s="494" customFormat="1" ht="12.75" customHeight="1">
      <c r="A37" s="539" t="s">
        <v>244</v>
      </c>
      <c r="B37" s="497"/>
      <c r="C37" s="553">
        <v>1401.2196000000001</v>
      </c>
      <c r="D37" s="497" t="s">
        <v>152</v>
      </c>
      <c r="E37" s="551">
        <v>1518.3192099999999</v>
      </c>
      <c r="F37" s="552" t="s">
        <v>152</v>
      </c>
      <c r="G37" s="647">
        <v>4.4533646723876954</v>
      </c>
      <c r="H37" s="497"/>
      <c r="I37" s="553">
        <v>560.49063999999998</v>
      </c>
      <c r="J37" s="552" t="s">
        <v>152</v>
      </c>
      <c r="K37" s="551">
        <v>674.53753000000006</v>
      </c>
      <c r="L37" s="552" t="s">
        <v>152</v>
      </c>
      <c r="M37" s="553">
        <v>28.607340000000001</v>
      </c>
      <c r="N37" s="497" t="s">
        <v>152</v>
      </c>
      <c r="O37" s="551">
        <v>28.581700000000001</v>
      </c>
      <c r="P37" s="560"/>
      <c r="Q37" s="685" t="s">
        <v>226</v>
      </c>
      <c r="R37" s="686" t="s">
        <v>152</v>
      </c>
      <c r="S37" s="687" t="s">
        <v>226</v>
      </c>
    </row>
    <row r="38" spans="1:19" s="494" customFormat="1" ht="12.75" customHeight="1">
      <c r="A38" s="538"/>
      <c r="B38" s="492"/>
      <c r="C38" s="550"/>
      <c r="D38" s="492"/>
      <c r="E38" s="575"/>
      <c r="F38" s="547"/>
      <c r="G38" s="648"/>
      <c r="H38" s="492"/>
      <c r="I38" s="550"/>
      <c r="J38" s="547"/>
      <c r="K38" s="575"/>
      <c r="L38" s="547"/>
      <c r="M38" s="550"/>
      <c r="N38" s="492"/>
      <c r="O38" s="575"/>
      <c r="P38" s="560"/>
      <c r="Q38" s="540"/>
      <c r="R38" s="547"/>
      <c r="S38" s="589"/>
    </row>
    <row r="39" spans="1:19" s="494" customFormat="1" ht="12.75" customHeight="1" thickBot="1">
      <c r="A39" s="544" t="s">
        <v>224</v>
      </c>
      <c r="B39" s="497"/>
      <c r="C39" s="556">
        <v>-109.49907</v>
      </c>
      <c r="D39" s="497" t="s">
        <v>152</v>
      </c>
      <c r="E39" s="555">
        <v>-310.66946999999999</v>
      </c>
      <c r="F39" s="552" t="s">
        <v>152</v>
      </c>
      <c r="G39" s="673" t="s">
        <v>258</v>
      </c>
      <c r="H39" s="497"/>
      <c r="I39" s="556" t="s">
        <v>283</v>
      </c>
      <c r="J39" s="552" t="s">
        <v>152</v>
      </c>
      <c r="K39" s="555" t="s">
        <v>283</v>
      </c>
      <c r="L39" s="552" t="s">
        <v>152</v>
      </c>
      <c r="M39" s="556">
        <v>-0.89500999999999997</v>
      </c>
      <c r="N39" s="497" t="s">
        <v>152</v>
      </c>
      <c r="O39" s="555">
        <v>-3.86917</v>
      </c>
      <c r="P39" s="560"/>
      <c r="Q39" s="688" t="s">
        <v>226</v>
      </c>
      <c r="R39" s="686" t="s">
        <v>152</v>
      </c>
      <c r="S39" s="689" t="s">
        <v>226</v>
      </c>
    </row>
    <row r="40" spans="1:19" s="494" customFormat="1" ht="12.75" customHeight="1" thickBot="1">
      <c r="A40" s="545" t="s">
        <v>245</v>
      </c>
      <c r="B40" s="503"/>
      <c r="C40" s="559">
        <v>17048.846559999998</v>
      </c>
      <c r="D40" s="503" t="s">
        <v>152</v>
      </c>
      <c r="E40" s="557">
        <v>17131.220219999999</v>
      </c>
      <c r="F40" s="558" t="s">
        <v>152</v>
      </c>
      <c r="G40" s="649">
        <v>0.202726279915597</v>
      </c>
      <c r="H40" s="503"/>
      <c r="I40" s="559">
        <v>6327.4893600000005</v>
      </c>
      <c r="J40" s="558" t="s">
        <v>152</v>
      </c>
      <c r="K40" s="557">
        <v>6522.9190499999995</v>
      </c>
      <c r="L40" s="558" t="s">
        <v>152</v>
      </c>
      <c r="M40" s="559">
        <v>1101.19272</v>
      </c>
      <c r="N40" s="503" t="s">
        <v>152</v>
      </c>
      <c r="O40" s="557">
        <v>1082.8105500000001</v>
      </c>
      <c r="P40" s="562" t="s">
        <v>152</v>
      </c>
      <c r="Q40" s="690">
        <v>10.78091558138127</v>
      </c>
      <c r="R40" s="691" t="s">
        <v>152</v>
      </c>
      <c r="S40" s="692">
        <v>10.285651381938282</v>
      </c>
    </row>
    <row r="41" spans="1:19" ht="12.75" customHeight="1">
      <c r="B41" s="546"/>
      <c r="D41" s="546"/>
      <c r="F41" s="546"/>
      <c r="H41" s="546"/>
      <c r="J41" s="546"/>
      <c r="L41" s="546"/>
      <c r="N41" s="546"/>
      <c r="P41" s="546"/>
      <c r="R41" s="546"/>
    </row>
    <row r="42" spans="1:19" s="616" customFormat="1" ht="24" customHeight="1">
      <c r="A42" s="722" t="s">
        <v>204</v>
      </c>
      <c r="B42" s="722"/>
      <c r="C42" s="722"/>
      <c r="D42" s="722"/>
      <c r="E42" s="722"/>
      <c r="F42" s="722"/>
      <c r="G42" s="722"/>
      <c r="H42" s="722"/>
      <c r="I42" s="722"/>
      <c r="J42" s="722"/>
      <c r="K42" s="722"/>
      <c r="L42" s="722"/>
      <c r="M42" s="722"/>
      <c r="N42" s="722"/>
      <c r="O42" s="722"/>
      <c r="P42" s="722"/>
      <c r="Q42" s="722"/>
      <c r="R42" s="722"/>
      <c r="S42" s="722"/>
    </row>
    <row r="43" spans="1:19" s="616" customFormat="1" ht="24" customHeight="1">
      <c r="A43" s="722" t="s">
        <v>279</v>
      </c>
      <c r="B43" s="722"/>
      <c r="C43" s="722"/>
      <c r="D43" s="722"/>
      <c r="E43" s="722"/>
      <c r="F43" s="722"/>
      <c r="G43" s="722"/>
      <c r="H43" s="722"/>
      <c r="I43" s="722"/>
      <c r="J43" s="722"/>
      <c r="K43" s="722"/>
      <c r="L43" s="722"/>
      <c r="M43" s="722"/>
      <c r="N43" s="722"/>
      <c r="O43" s="722"/>
      <c r="P43" s="722"/>
      <c r="Q43" s="722"/>
      <c r="R43" s="722"/>
      <c r="S43" s="722"/>
    </row>
    <row r="44" spans="1:19" s="616" customFormat="1" ht="12.75" customHeight="1">
      <c r="A44" s="616" t="s">
        <v>207</v>
      </c>
    </row>
    <row r="45" spans="1:19" s="616" customFormat="1" ht="12.75" customHeight="1">
      <c r="A45" s="617" t="s">
        <v>281</v>
      </c>
    </row>
    <row r="46" spans="1:19" s="616" customFormat="1" ht="24" customHeight="1">
      <c r="A46" s="722" t="s">
        <v>280</v>
      </c>
      <c r="B46" s="722"/>
      <c r="C46" s="722"/>
      <c r="D46" s="722"/>
      <c r="E46" s="722"/>
      <c r="F46" s="722"/>
      <c r="G46" s="722"/>
      <c r="H46" s="722"/>
      <c r="I46" s="722"/>
      <c r="J46" s="722"/>
      <c r="K46" s="722"/>
      <c r="L46" s="722"/>
      <c r="M46" s="722"/>
      <c r="N46" s="722"/>
      <c r="O46" s="722"/>
      <c r="P46" s="722"/>
      <c r="Q46" s="722"/>
      <c r="R46" s="722"/>
      <c r="S46" s="722"/>
    </row>
    <row r="47" spans="1:19" s="616" customFormat="1" ht="12.75" customHeight="1">
      <c r="A47" s="616" t="s">
        <v>235</v>
      </c>
    </row>
    <row r="48" spans="1:19" ht="12.75" customHeight="1">
      <c r="A48" s="616" t="s">
        <v>264</v>
      </c>
    </row>
    <row r="49" spans="1:1" ht="12.75" customHeight="1">
      <c r="A49" s="616" t="s">
        <v>225</v>
      </c>
    </row>
  </sheetData>
  <mergeCells count="7">
    <mergeCell ref="A46:S46"/>
    <mergeCell ref="A43:S43"/>
    <mergeCell ref="C4:G4"/>
    <mergeCell ref="I4:K4"/>
    <mergeCell ref="M4:O4"/>
    <mergeCell ref="Q4:S4"/>
    <mergeCell ref="A42:S42"/>
  </mergeCells>
  <pageMargins left="0.35433070866141736" right="0.27559055118110237" top="0.59055118110236227" bottom="0.27559055118110237" header="0.31496062992125984" footer="0.19685039370078741"/>
  <pageSetup paperSize="9" scale="77"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9"/>
  <sheetViews>
    <sheetView showGridLines="0" zoomScaleNormal="100" workbookViewId="0">
      <pane xSplit="1" ySplit="7" topLeftCell="B8" activePane="bottomRight" state="frozen"/>
      <selection activeCell="C26" sqref="C26"/>
      <selection pane="topRight" activeCell="C26" sqref="C26"/>
      <selection pane="bottomLeft" activeCell="C26" sqref="C26"/>
      <selection pane="bottomRight" activeCell="V45" sqref="V45"/>
    </sheetView>
  </sheetViews>
  <sheetFormatPr baseColWidth="10" defaultColWidth="11.42578125" defaultRowHeight="12.75"/>
  <cols>
    <col min="1" max="1" width="36.7109375" style="197" customWidth="1"/>
    <col min="2" max="2" width="2.7109375" style="197" customWidth="1"/>
    <col min="3" max="3" width="10.7109375" style="197" customWidth="1"/>
    <col min="4" max="4" width="2.7109375" style="197" customWidth="1"/>
    <col min="5" max="5" width="10.7109375" style="197" customWidth="1"/>
    <col min="6" max="6" width="2.7109375" style="197" customWidth="1"/>
    <col min="7" max="7" width="10.7109375" style="197" customWidth="1"/>
    <col min="8" max="8" width="2.7109375" style="197" customWidth="1"/>
    <col min="9" max="9" width="10.7109375" style="197" customWidth="1"/>
    <col min="10" max="10" width="2.7109375" style="197" customWidth="1"/>
    <col min="11" max="11" width="10.7109375" style="197" customWidth="1"/>
    <col min="12" max="12" width="2.7109375" style="197" customWidth="1"/>
    <col min="13" max="13" width="10.7109375" style="197" customWidth="1"/>
    <col min="14" max="14" width="2.7109375" style="197" customWidth="1"/>
    <col min="15" max="15" width="10.7109375" style="197" customWidth="1"/>
    <col min="16" max="16" width="2.7109375" style="197" customWidth="1"/>
    <col min="17" max="17" width="10.7109375" style="197" customWidth="1"/>
    <col min="18" max="18" width="2.7109375" style="197" customWidth="1"/>
    <col min="19" max="19" width="10.7109375" style="197" customWidth="1"/>
    <col min="20" max="16384" width="11.42578125" style="197"/>
  </cols>
  <sheetData>
    <row r="1" spans="1:39" s="489" customFormat="1" ht="18">
      <c r="A1" s="213" t="s">
        <v>6</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90"/>
      <c r="AC1" s="490"/>
      <c r="AD1" s="490"/>
      <c r="AE1" s="490"/>
      <c r="AF1" s="490"/>
      <c r="AG1" s="490"/>
      <c r="AH1" s="490"/>
      <c r="AI1" s="490"/>
      <c r="AJ1" s="490"/>
      <c r="AK1" s="490"/>
      <c r="AL1" s="490"/>
      <c r="AM1" s="490"/>
    </row>
    <row r="2" spans="1:39" s="489" customFormat="1" ht="15">
      <c r="A2" s="68" t="s">
        <v>178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90"/>
      <c r="AC2" s="490"/>
      <c r="AD2" s="490"/>
      <c r="AE2" s="490"/>
      <c r="AF2" s="490"/>
      <c r="AG2" s="490"/>
      <c r="AH2" s="490"/>
      <c r="AI2" s="490"/>
      <c r="AJ2" s="490"/>
      <c r="AK2" s="490"/>
      <c r="AL2" s="490"/>
      <c r="AM2" s="490"/>
    </row>
    <row r="3" spans="1:39" ht="9.75" customHeight="1" thickBot="1"/>
    <row r="4" spans="1:39" ht="18" customHeight="1">
      <c r="A4" s="506"/>
      <c r="B4" s="507"/>
      <c r="C4" s="721" t="s">
        <v>221</v>
      </c>
      <c r="D4" s="721"/>
      <c r="E4" s="721"/>
      <c r="F4" s="721"/>
      <c r="G4" s="721"/>
      <c r="H4" s="508"/>
      <c r="I4" s="721" t="s">
        <v>3</v>
      </c>
      <c r="J4" s="721"/>
      <c r="K4" s="721"/>
      <c r="L4" s="637"/>
      <c r="M4" s="721" t="s">
        <v>45</v>
      </c>
      <c r="N4" s="721"/>
      <c r="O4" s="721"/>
      <c r="P4" s="637"/>
      <c r="Q4" s="721" t="s">
        <v>205</v>
      </c>
      <c r="R4" s="721"/>
      <c r="S4" s="721"/>
    </row>
    <row r="5" spans="1:39" s="489" customFormat="1" ht="32.25">
      <c r="A5" s="511"/>
      <c r="B5" s="512"/>
      <c r="C5" s="513"/>
      <c r="D5" s="514"/>
      <c r="E5" s="513"/>
      <c r="F5" s="513"/>
      <c r="G5" s="666" t="s">
        <v>206</v>
      </c>
      <c r="H5" s="514"/>
      <c r="I5" s="513"/>
      <c r="J5" s="514"/>
      <c r="K5" s="513"/>
      <c r="L5" s="513"/>
      <c r="M5" s="513"/>
      <c r="N5" s="514"/>
      <c r="O5" s="513"/>
      <c r="P5" s="513"/>
      <c r="Q5" s="513"/>
      <c r="R5" s="513"/>
      <c r="S5" s="513"/>
      <c r="T5" s="488"/>
    </row>
    <row r="6" spans="1:39" s="489" customFormat="1" ht="15" customHeight="1">
      <c r="A6" s="515"/>
      <c r="B6" s="516"/>
      <c r="C6" s="517" t="s">
        <v>214</v>
      </c>
      <c r="D6" s="516"/>
      <c r="E6" s="533" t="s">
        <v>265</v>
      </c>
      <c r="F6" s="517"/>
      <c r="G6" s="533" t="s">
        <v>265</v>
      </c>
      <c r="H6" s="516"/>
      <c r="I6" s="517" t="s">
        <v>214</v>
      </c>
      <c r="J6" s="516"/>
      <c r="K6" s="533" t="s">
        <v>265</v>
      </c>
      <c r="L6" s="517"/>
      <c r="M6" s="517" t="s">
        <v>214</v>
      </c>
      <c r="N6" s="516"/>
      <c r="O6" s="533" t="s">
        <v>265</v>
      </c>
      <c r="P6" s="517"/>
      <c r="Q6" s="517" t="s">
        <v>214</v>
      </c>
      <c r="R6" s="517"/>
      <c r="S6" s="533" t="s">
        <v>265</v>
      </c>
      <c r="T6" s="488"/>
    </row>
    <row r="7" spans="1:39" s="489" customFormat="1" ht="15" customHeight="1" thickBot="1">
      <c r="A7" s="520"/>
      <c r="B7" s="516"/>
      <c r="C7" s="521" t="s">
        <v>143</v>
      </c>
      <c r="D7" s="516"/>
      <c r="E7" s="534" t="s">
        <v>143</v>
      </c>
      <c r="F7" s="516"/>
      <c r="G7" s="534" t="s">
        <v>140</v>
      </c>
      <c r="H7" s="516"/>
      <c r="I7" s="521" t="s">
        <v>143</v>
      </c>
      <c r="J7" s="516"/>
      <c r="K7" s="534" t="s">
        <v>143</v>
      </c>
      <c r="L7" s="516"/>
      <c r="M7" s="521" t="s">
        <v>143</v>
      </c>
      <c r="N7" s="516"/>
      <c r="O7" s="534" t="s">
        <v>143</v>
      </c>
      <c r="P7" s="516"/>
      <c r="Q7" s="521" t="s">
        <v>140</v>
      </c>
      <c r="R7" s="516"/>
      <c r="S7" s="534" t="s">
        <v>140</v>
      </c>
      <c r="T7" s="488"/>
    </row>
    <row r="8" spans="1:39" s="494" customFormat="1" ht="12.75" customHeight="1">
      <c r="A8" s="541" t="s">
        <v>208</v>
      </c>
      <c r="B8" s="492"/>
      <c r="C8" s="554">
        <v>17742.483059999999</v>
      </c>
      <c r="D8" s="492" t="s">
        <v>152</v>
      </c>
      <c r="E8" s="587">
        <v>18876.388729999999</v>
      </c>
      <c r="F8" s="547" t="s">
        <v>152</v>
      </c>
      <c r="G8" s="672">
        <v>6.3909074404380357</v>
      </c>
      <c r="H8" s="492"/>
      <c r="I8" s="548">
        <v>10520.17021</v>
      </c>
      <c r="J8" s="547" t="s">
        <v>152</v>
      </c>
      <c r="K8" s="587">
        <v>10039.01326</v>
      </c>
      <c r="L8" s="547" t="s">
        <v>152</v>
      </c>
      <c r="M8" s="548">
        <v>1256.6927599999999</v>
      </c>
      <c r="N8" s="492" t="s">
        <v>152</v>
      </c>
      <c r="O8" s="587">
        <v>1259.8445800000002</v>
      </c>
      <c r="P8" s="560" t="s">
        <v>152</v>
      </c>
      <c r="Q8" s="650">
        <v>25.689801082498903</v>
      </c>
      <c r="R8" s="651" t="s">
        <v>152</v>
      </c>
      <c r="S8" s="645">
        <v>23.008006647666061</v>
      </c>
    </row>
    <row r="9" spans="1:39" s="494" customFormat="1" ht="12.75" customHeight="1">
      <c r="A9" s="542" t="s">
        <v>209</v>
      </c>
      <c r="B9" s="492"/>
      <c r="C9" s="549">
        <v>3257.3783399999998</v>
      </c>
      <c r="D9" s="492" t="s">
        <v>152</v>
      </c>
      <c r="E9" s="574">
        <v>3289.2247200000002</v>
      </c>
      <c r="F9" s="547" t="s">
        <v>152</v>
      </c>
      <c r="G9" s="646">
        <v>0.97766905394232939</v>
      </c>
      <c r="H9" s="492"/>
      <c r="I9" s="549">
        <v>3257.0062900000003</v>
      </c>
      <c r="J9" s="547" t="s">
        <v>152</v>
      </c>
      <c r="K9" s="574">
        <v>3285.1267799999996</v>
      </c>
      <c r="L9" s="547" t="s">
        <v>152</v>
      </c>
      <c r="M9" s="549">
        <v>213.57692</v>
      </c>
      <c r="N9" s="492" t="s">
        <v>152</v>
      </c>
      <c r="O9" s="574">
        <v>167.83473000000001</v>
      </c>
      <c r="P9" s="560" t="s">
        <v>152</v>
      </c>
      <c r="Q9" s="652">
        <v>15.692187298079896</v>
      </c>
      <c r="R9" s="651" t="s">
        <v>152</v>
      </c>
      <c r="S9" s="646">
        <v>12.048689937527634</v>
      </c>
    </row>
    <row r="10" spans="1:39" s="494" customFormat="1" ht="12.75" customHeight="1">
      <c r="A10" s="542" t="s">
        <v>180</v>
      </c>
      <c r="B10" s="492"/>
      <c r="C10" s="549">
        <v>1841.52855</v>
      </c>
      <c r="D10" s="492" t="s">
        <v>152</v>
      </c>
      <c r="E10" s="574">
        <v>1610.0266999999999</v>
      </c>
      <c r="F10" s="547" t="s">
        <v>152</v>
      </c>
      <c r="G10" s="646">
        <v>-10.723655278108675</v>
      </c>
      <c r="H10" s="492"/>
      <c r="I10" s="549">
        <v>500.73624000000001</v>
      </c>
      <c r="J10" s="547" t="s">
        <v>152</v>
      </c>
      <c r="K10" s="574">
        <v>449.22431</v>
      </c>
      <c r="L10" s="547" t="s">
        <v>152</v>
      </c>
      <c r="M10" s="549">
        <v>75.242890000000003</v>
      </c>
      <c r="N10" s="492" t="s">
        <v>152</v>
      </c>
      <c r="O10" s="574">
        <v>81.881559999999993</v>
      </c>
      <c r="P10" s="560" t="s">
        <v>152</v>
      </c>
      <c r="Q10" s="652">
        <v>6.6485740738010124</v>
      </c>
      <c r="R10" s="651" t="s">
        <v>152</v>
      </c>
      <c r="S10" s="646">
        <v>6.9444679735022534</v>
      </c>
    </row>
    <row r="11" spans="1:39" s="494" customFormat="1" ht="12.75" customHeight="1">
      <c r="A11" s="542" t="s">
        <v>181</v>
      </c>
      <c r="B11" s="492"/>
      <c r="C11" s="549">
        <v>398.86333000000002</v>
      </c>
      <c r="D11" s="492" t="s">
        <v>152</v>
      </c>
      <c r="E11" s="574">
        <v>389.89254</v>
      </c>
      <c r="F11" s="547" t="s">
        <v>152</v>
      </c>
      <c r="G11" s="646">
        <v>-2.2490886790721114</v>
      </c>
      <c r="H11" s="492"/>
      <c r="I11" s="549">
        <v>316.92571000000004</v>
      </c>
      <c r="J11" s="547" t="s">
        <v>152</v>
      </c>
      <c r="K11" s="574">
        <v>312.54451</v>
      </c>
      <c r="L11" s="547" t="s">
        <v>152</v>
      </c>
      <c r="M11" s="549">
        <v>32.723089999999999</v>
      </c>
      <c r="N11" s="492" t="s">
        <v>152</v>
      </c>
      <c r="O11" s="574">
        <v>26.980630000000001</v>
      </c>
      <c r="P11" s="560" t="s">
        <v>152</v>
      </c>
      <c r="Q11" s="652">
        <v>9.3934146329209529</v>
      </c>
      <c r="R11" s="651" t="s">
        <v>152</v>
      </c>
      <c r="S11" s="646">
        <v>6.7354707640870704</v>
      </c>
    </row>
    <row r="12" spans="1:39" s="494" customFormat="1" ht="12.75" customHeight="1">
      <c r="A12" s="542" t="s">
        <v>210</v>
      </c>
      <c r="B12" s="492"/>
      <c r="C12" s="549">
        <v>817.8918000000001</v>
      </c>
      <c r="D12" s="492" t="s">
        <v>152</v>
      </c>
      <c r="E12" s="574">
        <v>756.24469999999997</v>
      </c>
      <c r="F12" s="547" t="s">
        <v>152</v>
      </c>
      <c r="G12" s="646">
        <v>-7.7291378822152517</v>
      </c>
      <c r="H12" s="492"/>
      <c r="I12" s="549">
        <v>520.34005999999999</v>
      </c>
      <c r="J12" s="547" t="s">
        <v>152</v>
      </c>
      <c r="K12" s="574">
        <v>507.44459999999998</v>
      </c>
      <c r="L12" s="547" t="s">
        <v>152</v>
      </c>
      <c r="M12" s="549">
        <v>128.84323000000001</v>
      </c>
      <c r="N12" s="492" t="s">
        <v>152</v>
      </c>
      <c r="O12" s="574">
        <v>123.50830999999999</v>
      </c>
      <c r="P12" s="560" t="s">
        <v>152</v>
      </c>
      <c r="Q12" s="652">
        <v>14.678851267422397</v>
      </c>
      <c r="R12" s="651" t="s">
        <v>152</v>
      </c>
      <c r="S12" s="646">
        <v>12.214623098428611</v>
      </c>
    </row>
    <row r="13" spans="1:39" s="494" customFormat="1" ht="22.5">
      <c r="A13" s="498" t="s">
        <v>183</v>
      </c>
      <c r="B13" s="497"/>
      <c r="C13" s="564">
        <v>24058.145079999998</v>
      </c>
      <c r="D13" s="497" t="s">
        <v>152</v>
      </c>
      <c r="E13" s="563">
        <v>24921.777389999999</v>
      </c>
      <c r="F13" s="552" t="s">
        <v>152</v>
      </c>
      <c r="G13" s="711">
        <v>3.7246682922602101</v>
      </c>
      <c r="H13" s="497"/>
      <c r="I13" s="564">
        <v>15115.17851</v>
      </c>
      <c r="J13" s="552" t="s">
        <v>152</v>
      </c>
      <c r="K13" s="563">
        <v>14593.35346</v>
      </c>
      <c r="L13" s="552" t="s">
        <v>152</v>
      </c>
      <c r="M13" s="564">
        <v>1707.07889</v>
      </c>
      <c r="N13" s="497" t="s">
        <v>152</v>
      </c>
      <c r="O13" s="563">
        <v>1660.04981</v>
      </c>
      <c r="P13" s="561" t="s">
        <v>152</v>
      </c>
      <c r="Q13" s="712">
        <v>16.493325011305764</v>
      </c>
      <c r="R13" s="654" t="s">
        <v>152</v>
      </c>
      <c r="S13" s="711">
        <v>14.956431280745727</v>
      </c>
    </row>
    <row r="14" spans="1:39" s="494" customFormat="1" ht="12.75" customHeight="1">
      <c r="A14" s="529"/>
      <c r="B14" s="492"/>
      <c r="C14" s="554"/>
      <c r="D14" s="492"/>
      <c r="E14" s="573"/>
      <c r="F14" s="547"/>
      <c r="G14" s="588"/>
      <c r="H14" s="492"/>
      <c r="I14" s="554"/>
      <c r="J14" s="547"/>
      <c r="K14" s="573"/>
      <c r="L14" s="547"/>
      <c r="M14" s="554"/>
      <c r="N14" s="492"/>
      <c r="O14" s="573"/>
      <c r="P14" s="560"/>
      <c r="Q14" s="543"/>
      <c r="R14" s="547"/>
      <c r="S14" s="588"/>
    </row>
    <row r="15" spans="1:39" s="494" customFormat="1" ht="12.75" customHeight="1">
      <c r="A15" s="542" t="s">
        <v>184</v>
      </c>
      <c r="B15" s="492"/>
      <c r="C15" s="549">
        <v>11936.021470000002</v>
      </c>
      <c r="D15" s="492" t="s">
        <v>152</v>
      </c>
      <c r="E15" s="574">
        <v>9529.0938399999995</v>
      </c>
      <c r="F15" s="547" t="s">
        <v>152</v>
      </c>
      <c r="G15" s="646">
        <v>-20.165242129042497</v>
      </c>
      <c r="H15" s="492"/>
      <c r="I15" s="549">
        <v>448.51369</v>
      </c>
      <c r="J15" s="547" t="s">
        <v>152</v>
      </c>
      <c r="K15" s="574">
        <v>493.23816999999997</v>
      </c>
      <c r="L15" s="547" t="s">
        <v>152</v>
      </c>
      <c r="M15" s="549">
        <v>268.40952000000004</v>
      </c>
      <c r="N15" s="492" t="s">
        <v>152</v>
      </c>
      <c r="O15" s="574">
        <v>252.24838</v>
      </c>
      <c r="P15" s="560" t="s">
        <v>152</v>
      </c>
      <c r="Q15" s="652">
        <v>14.50111053805497</v>
      </c>
      <c r="R15" s="547" t="s">
        <v>152</v>
      </c>
      <c r="S15" s="646">
        <v>7.4327395947042056</v>
      </c>
    </row>
    <row r="16" spans="1:39" s="494" customFormat="1" ht="12.75" customHeight="1">
      <c r="A16" s="542" t="s">
        <v>185</v>
      </c>
      <c r="B16" s="492"/>
      <c r="C16" s="549">
        <v>8052.5651900000003</v>
      </c>
      <c r="D16" s="492" t="s">
        <v>152</v>
      </c>
      <c r="E16" s="574">
        <v>7955.6471700000002</v>
      </c>
      <c r="F16" s="547" t="s">
        <v>152</v>
      </c>
      <c r="G16" s="646">
        <v>-1.2035670337739977</v>
      </c>
      <c r="H16" s="492"/>
      <c r="I16" s="549">
        <v>3183.4171200000001</v>
      </c>
      <c r="J16" s="547" t="s">
        <v>152</v>
      </c>
      <c r="K16" s="574">
        <v>3248.7283399999997</v>
      </c>
      <c r="L16" s="547" t="s">
        <v>152</v>
      </c>
      <c r="M16" s="549">
        <v>549.84285999999997</v>
      </c>
      <c r="N16" s="492" t="s">
        <v>152</v>
      </c>
      <c r="O16" s="574">
        <v>656.23500000000001</v>
      </c>
      <c r="P16" s="560" t="s">
        <v>152</v>
      </c>
      <c r="Q16" s="652">
        <v>9.608549369382672</v>
      </c>
      <c r="R16" s="547" t="s">
        <v>152</v>
      </c>
      <c r="S16" s="646">
        <v>12.357823729244322</v>
      </c>
    </row>
    <row r="17" spans="1:19" s="494" customFormat="1" ht="12.75" customHeight="1">
      <c r="A17" s="542" t="s">
        <v>186</v>
      </c>
      <c r="B17" s="492"/>
      <c r="C17" s="549">
        <v>2239.0944599999998</v>
      </c>
      <c r="D17" s="492" t="s">
        <v>152</v>
      </c>
      <c r="E17" s="574">
        <v>1987.31666</v>
      </c>
      <c r="F17" s="547" t="s">
        <v>152</v>
      </c>
      <c r="G17" s="646">
        <v>-11.244626097641289</v>
      </c>
      <c r="H17" s="492"/>
      <c r="I17" s="549">
        <v>521.65326000000005</v>
      </c>
      <c r="J17" s="547" t="s">
        <v>152</v>
      </c>
      <c r="K17" s="574">
        <v>564.12771999999995</v>
      </c>
      <c r="L17" s="547" t="s">
        <v>152</v>
      </c>
      <c r="M17" s="549">
        <v>120.81247</v>
      </c>
      <c r="N17" s="492" t="s">
        <v>152</v>
      </c>
      <c r="O17" s="574">
        <v>122.97475999999999</v>
      </c>
      <c r="P17" s="560" t="s">
        <v>152</v>
      </c>
      <c r="Q17" s="652">
        <v>8.3734989450024226</v>
      </c>
      <c r="R17" s="547" t="s">
        <v>152</v>
      </c>
      <c r="S17" s="646">
        <v>9.0688696481624635</v>
      </c>
    </row>
    <row r="18" spans="1:19" s="494" customFormat="1" ht="12.75" customHeight="1">
      <c r="A18" s="542" t="s">
        <v>187</v>
      </c>
      <c r="B18" s="492"/>
      <c r="C18" s="549">
        <v>984.86358999999993</v>
      </c>
      <c r="D18" s="492" t="s">
        <v>152</v>
      </c>
      <c r="E18" s="574">
        <v>967.67024000000004</v>
      </c>
      <c r="F18" s="547" t="s">
        <v>152</v>
      </c>
      <c r="G18" s="646">
        <v>8.7507627045529901</v>
      </c>
      <c r="H18" s="492"/>
      <c r="I18" s="549">
        <v>179.27732999999998</v>
      </c>
      <c r="J18" s="547" t="s">
        <v>152</v>
      </c>
      <c r="K18" s="574">
        <v>162.82566</v>
      </c>
      <c r="L18" s="547" t="s">
        <v>152</v>
      </c>
      <c r="M18" s="549">
        <v>54.167470000000002</v>
      </c>
      <c r="N18" s="492" t="s">
        <v>152</v>
      </c>
      <c r="O18" s="574">
        <v>67.840609999999998</v>
      </c>
      <c r="P18" s="560" t="s">
        <v>152</v>
      </c>
      <c r="Q18" s="652">
        <v>6.9309297328598394</v>
      </c>
      <c r="R18" s="547" t="s">
        <v>152</v>
      </c>
      <c r="S18" s="646">
        <v>13.437900294484356</v>
      </c>
    </row>
    <row r="19" spans="1:19" s="494" customFormat="1" ht="12.75" customHeight="1">
      <c r="A19" s="542" t="s">
        <v>188</v>
      </c>
      <c r="B19" s="492"/>
      <c r="C19" s="549">
        <v>95.458169999999996</v>
      </c>
      <c r="D19" s="492" t="s">
        <v>152</v>
      </c>
      <c r="E19" s="574">
        <v>98.67916000000001</v>
      </c>
      <c r="F19" s="547" t="s">
        <v>152</v>
      </c>
      <c r="G19" s="646">
        <v>3.3742423513880535</v>
      </c>
      <c r="H19" s="492"/>
      <c r="I19" s="549">
        <v>54.847239999999999</v>
      </c>
      <c r="J19" s="547" t="s">
        <v>152</v>
      </c>
      <c r="K19" s="574">
        <v>58.067410000000002</v>
      </c>
      <c r="L19" s="547" t="s">
        <v>152</v>
      </c>
      <c r="M19" s="549">
        <v>-2.6256999999999997</v>
      </c>
      <c r="N19" s="492" t="s">
        <v>152</v>
      </c>
      <c r="O19" s="574">
        <v>-23.972080000000002</v>
      </c>
      <c r="P19" s="560" t="s">
        <v>152</v>
      </c>
      <c r="Q19" s="652" t="s">
        <v>226</v>
      </c>
      <c r="R19" s="547" t="s">
        <v>152</v>
      </c>
      <c r="S19" s="646" t="s">
        <v>226</v>
      </c>
    </row>
    <row r="20" spans="1:19" s="494" customFormat="1" ht="12.75" customHeight="1">
      <c r="A20" s="542" t="s">
        <v>189</v>
      </c>
      <c r="B20" s="492"/>
      <c r="C20" s="549">
        <v>68.326999999999998</v>
      </c>
      <c r="D20" s="492" t="s">
        <v>152</v>
      </c>
      <c r="E20" s="574">
        <v>73.009</v>
      </c>
      <c r="F20" s="547" t="s">
        <v>152</v>
      </c>
      <c r="G20" s="646">
        <v>6.8523424122235719</v>
      </c>
      <c r="H20" s="492"/>
      <c r="I20" s="549">
        <v>28.963000000000001</v>
      </c>
      <c r="J20" s="547" t="s">
        <v>152</v>
      </c>
      <c r="K20" s="574">
        <v>36.072000000000003</v>
      </c>
      <c r="L20" s="547" t="s">
        <v>152</v>
      </c>
      <c r="M20" s="549">
        <v>5.2830000000000004</v>
      </c>
      <c r="N20" s="492" t="s">
        <v>152</v>
      </c>
      <c r="O20" s="574">
        <v>6.1989999999999998</v>
      </c>
      <c r="P20" s="560" t="s">
        <v>152</v>
      </c>
      <c r="Q20" s="652">
        <v>24.208975062848555</v>
      </c>
      <c r="R20" s="547" t="s">
        <v>152</v>
      </c>
      <c r="S20" s="646">
        <v>23.270719782918896</v>
      </c>
    </row>
    <row r="21" spans="1:19" s="494" customFormat="1" ht="12.75" customHeight="1">
      <c r="A21" s="526" t="s">
        <v>211</v>
      </c>
      <c r="B21" s="492"/>
      <c r="C21" s="550">
        <v>214.94271000000001</v>
      </c>
      <c r="D21" s="492" t="s">
        <v>152</v>
      </c>
      <c r="E21" s="575">
        <v>196.80206000000001</v>
      </c>
      <c r="F21" s="547" t="s">
        <v>152</v>
      </c>
      <c r="G21" s="648">
        <v>6.1607617662183607</v>
      </c>
      <c r="H21" s="492"/>
      <c r="I21" s="550">
        <v>170.46011999999999</v>
      </c>
      <c r="J21" s="547" t="s">
        <v>152</v>
      </c>
      <c r="K21" s="575">
        <v>149.71064000000001</v>
      </c>
      <c r="L21" s="547" t="s">
        <v>152</v>
      </c>
      <c r="M21" s="550">
        <v>32.205030000000001</v>
      </c>
      <c r="N21" s="492" t="s">
        <v>152</v>
      </c>
      <c r="O21" s="575">
        <v>28.477529999999998</v>
      </c>
      <c r="P21" s="560" t="s">
        <v>152</v>
      </c>
      <c r="Q21" s="655">
        <v>23.943744695856388</v>
      </c>
      <c r="R21" s="547" t="s">
        <v>152</v>
      </c>
      <c r="S21" s="648">
        <v>21.671479896446467</v>
      </c>
    </row>
    <row r="22" spans="1:19" s="494" customFormat="1" ht="22.5">
      <c r="A22" s="498" t="s">
        <v>232</v>
      </c>
      <c r="B22" s="497"/>
      <c r="C22" s="564">
        <v>23591.27259</v>
      </c>
      <c r="D22" s="497" t="s">
        <v>152</v>
      </c>
      <c r="E22" s="563">
        <v>20808.218129999997</v>
      </c>
      <c r="F22" s="552" t="s">
        <v>152</v>
      </c>
      <c r="G22" s="711">
        <v>-11.225741493492711</v>
      </c>
      <c r="H22" s="497"/>
      <c r="I22" s="564">
        <v>4587.1317600000002</v>
      </c>
      <c r="J22" s="552" t="s">
        <v>152</v>
      </c>
      <c r="K22" s="563">
        <v>4712.7699400000001</v>
      </c>
      <c r="L22" s="552" t="s">
        <v>152</v>
      </c>
      <c r="M22" s="564">
        <v>1062.2989700000001</v>
      </c>
      <c r="N22" s="497" t="s">
        <v>152</v>
      </c>
      <c r="O22" s="563">
        <v>1144.7664299999999</v>
      </c>
      <c r="P22" s="561" t="s">
        <v>152</v>
      </c>
      <c r="Q22" s="712">
        <v>10.41945946767872</v>
      </c>
      <c r="R22" s="552" t="s">
        <v>152</v>
      </c>
      <c r="S22" s="711">
        <v>9.7939608316852276</v>
      </c>
    </row>
    <row r="23" spans="1:19" s="494" customFormat="1" ht="12.75" customHeight="1">
      <c r="A23" s="529"/>
      <c r="B23" s="492"/>
      <c r="C23" s="554"/>
      <c r="D23" s="492"/>
      <c r="E23" s="573"/>
      <c r="F23" s="547"/>
      <c r="G23" s="638"/>
      <c r="H23" s="492"/>
      <c r="I23" s="554"/>
      <c r="J23" s="547"/>
      <c r="K23" s="573"/>
      <c r="L23" s="547"/>
      <c r="M23" s="554"/>
      <c r="N23" s="492"/>
      <c r="O23" s="573"/>
      <c r="P23" s="560"/>
      <c r="Q23" s="656"/>
      <c r="R23" s="547"/>
      <c r="S23" s="638"/>
    </row>
    <row r="24" spans="1:19" s="494" customFormat="1" ht="12.75" customHeight="1">
      <c r="A24" s="542" t="s">
        <v>191</v>
      </c>
      <c r="B24" s="492"/>
      <c r="C24" s="549">
        <v>1374.57206</v>
      </c>
      <c r="D24" s="492" t="s">
        <v>152</v>
      </c>
      <c r="E24" s="574">
        <v>1294.1158500000001</v>
      </c>
      <c r="F24" s="547" t="s">
        <v>152</v>
      </c>
      <c r="G24" s="646">
        <v>-5.8531824079124641</v>
      </c>
      <c r="H24" s="492"/>
      <c r="I24" s="549">
        <v>439.68088</v>
      </c>
      <c r="J24" s="547" t="s">
        <v>152</v>
      </c>
      <c r="K24" s="574">
        <v>343.59267999999997</v>
      </c>
      <c r="L24" s="547" t="s">
        <v>152</v>
      </c>
      <c r="M24" s="549">
        <v>196.08468999999999</v>
      </c>
      <c r="N24" s="492" t="s">
        <v>152</v>
      </c>
      <c r="O24" s="574">
        <v>226.94332</v>
      </c>
      <c r="P24" s="560" t="s">
        <v>152</v>
      </c>
      <c r="Q24" s="652">
        <v>14.550000658912559</v>
      </c>
      <c r="R24" s="547" t="s">
        <v>152</v>
      </c>
      <c r="S24" s="646">
        <v>18.021113817991381</v>
      </c>
    </row>
    <row r="25" spans="1:19" s="494" customFormat="1" ht="12.75" customHeight="1">
      <c r="A25" s="542" t="s">
        <v>192</v>
      </c>
      <c r="B25" s="492"/>
      <c r="C25" s="549">
        <v>282.88605000000001</v>
      </c>
      <c r="D25" s="492" t="s">
        <v>152</v>
      </c>
      <c r="E25" s="574">
        <v>323.49129999999997</v>
      </c>
      <c r="F25" s="547" t="s">
        <v>152</v>
      </c>
      <c r="G25" s="646">
        <v>14.353924486555631</v>
      </c>
      <c r="H25" s="492"/>
      <c r="I25" s="549">
        <v>86.365610000000004</v>
      </c>
      <c r="J25" s="547" t="s">
        <v>152</v>
      </c>
      <c r="K25" s="574">
        <v>84.539690000000007</v>
      </c>
      <c r="L25" s="547" t="s">
        <v>152</v>
      </c>
      <c r="M25" s="549">
        <v>21.330839999999998</v>
      </c>
      <c r="N25" s="492" t="s">
        <v>152</v>
      </c>
      <c r="O25" s="574">
        <v>17.33624</v>
      </c>
      <c r="P25" s="560" t="s">
        <v>152</v>
      </c>
      <c r="Q25" s="652">
        <v>15.946612676017388</v>
      </c>
      <c r="R25" s="547" t="s">
        <v>152</v>
      </c>
      <c r="S25" s="646">
        <v>15.081033790584073</v>
      </c>
    </row>
    <row r="26" spans="1:19" s="494" customFormat="1" ht="12.75" customHeight="1">
      <c r="A26" s="526" t="s">
        <v>193</v>
      </c>
      <c r="B26" s="492"/>
      <c r="C26" s="550">
        <v>379.53958</v>
      </c>
      <c r="D26" s="492" t="s">
        <v>152</v>
      </c>
      <c r="E26" s="575">
        <v>379.51547999999997</v>
      </c>
      <c r="F26" s="547" t="s">
        <v>152</v>
      </c>
      <c r="G26" s="648">
        <v>16.998536937240711</v>
      </c>
      <c r="H26" s="492"/>
      <c r="I26" s="550">
        <v>127.01097999999999</v>
      </c>
      <c r="J26" s="547" t="s">
        <v>152</v>
      </c>
      <c r="K26" s="575">
        <v>97.955600000000004</v>
      </c>
      <c r="L26" s="547" t="s">
        <v>152</v>
      </c>
      <c r="M26" s="550">
        <v>13.521360000000001</v>
      </c>
      <c r="N26" s="492" t="s">
        <v>152</v>
      </c>
      <c r="O26" s="575">
        <v>20.1249</v>
      </c>
      <c r="P26" s="560" t="s">
        <v>152</v>
      </c>
      <c r="Q26" s="655">
        <v>10.039528582947648</v>
      </c>
      <c r="R26" s="547" t="s">
        <v>152</v>
      </c>
      <c r="S26" s="648">
        <v>15.604909456607457</v>
      </c>
    </row>
    <row r="27" spans="1:19" s="494" customFormat="1" ht="12.75" customHeight="1">
      <c r="A27" s="498" t="s">
        <v>194</v>
      </c>
      <c r="B27" s="497"/>
      <c r="C27" s="564">
        <v>2036.9976899999999</v>
      </c>
      <c r="D27" s="497" t="s">
        <v>152</v>
      </c>
      <c r="E27" s="563">
        <v>1997.1226299999998</v>
      </c>
      <c r="F27" s="552" t="s">
        <v>152</v>
      </c>
      <c r="G27" s="711">
        <v>1.2108612503015825</v>
      </c>
      <c r="H27" s="497"/>
      <c r="I27" s="564">
        <v>653.05746999999997</v>
      </c>
      <c r="J27" s="552" t="s">
        <v>152</v>
      </c>
      <c r="K27" s="563">
        <v>526.08796999999993</v>
      </c>
      <c r="L27" s="552" t="s">
        <v>152</v>
      </c>
      <c r="M27" s="564">
        <v>230.93689000000001</v>
      </c>
      <c r="N27" s="497" t="s">
        <v>152</v>
      </c>
      <c r="O27" s="563">
        <v>264.40446000000003</v>
      </c>
      <c r="P27" s="561" t="s">
        <v>152</v>
      </c>
      <c r="Q27" s="712">
        <v>14.241473893617648</v>
      </c>
      <c r="R27" s="552" t="s">
        <v>152</v>
      </c>
      <c r="S27" s="711">
        <v>17.547598247621483</v>
      </c>
    </row>
    <row r="28" spans="1:19" s="494" customFormat="1" ht="12.75" customHeight="1">
      <c r="A28" s="713"/>
      <c r="B28" s="492"/>
      <c r="C28" s="550"/>
      <c r="D28" s="492"/>
      <c r="E28" s="575"/>
      <c r="F28" s="547"/>
      <c r="G28" s="648"/>
      <c r="H28" s="492"/>
      <c r="I28" s="550"/>
      <c r="J28" s="547"/>
      <c r="K28" s="575"/>
      <c r="L28" s="547"/>
      <c r="M28" s="550"/>
      <c r="N28" s="492"/>
      <c r="O28" s="575"/>
      <c r="P28" s="560"/>
      <c r="Q28" s="655"/>
      <c r="R28" s="547"/>
      <c r="S28" s="648"/>
    </row>
    <row r="29" spans="1:19" s="494" customFormat="1" ht="12.75" customHeight="1">
      <c r="A29" s="498" t="s">
        <v>233</v>
      </c>
      <c r="B29" s="497"/>
      <c r="C29" s="564">
        <v>10474.532300000001</v>
      </c>
      <c r="D29" s="497" t="s">
        <v>152</v>
      </c>
      <c r="E29" s="563">
        <v>11855.89681</v>
      </c>
      <c r="F29" s="552" t="s">
        <v>152</v>
      </c>
      <c r="G29" s="711">
        <v>12.953006757850115</v>
      </c>
      <c r="H29" s="497"/>
      <c r="I29" s="564">
        <v>1193.23921</v>
      </c>
      <c r="J29" s="552" t="s">
        <v>152</v>
      </c>
      <c r="K29" s="563">
        <v>1144.4536799999998</v>
      </c>
      <c r="L29" s="552" t="s">
        <v>152</v>
      </c>
      <c r="M29" s="564">
        <v>841.31601999999998</v>
      </c>
      <c r="N29" s="497" t="s">
        <v>152</v>
      </c>
      <c r="O29" s="563">
        <v>959.68838000000005</v>
      </c>
      <c r="P29" s="561" t="s">
        <v>152</v>
      </c>
      <c r="Q29" s="712">
        <v>9.6073806951458369</v>
      </c>
      <c r="R29" s="552" t="s">
        <v>152</v>
      </c>
      <c r="S29" s="711">
        <v>10.461820221167176</v>
      </c>
    </row>
    <row r="30" spans="1:19" s="494" customFormat="1" ht="12.75" customHeight="1">
      <c r="A30" s="529"/>
      <c r="B30" s="492"/>
      <c r="C30" s="554"/>
      <c r="D30" s="492"/>
      <c r="E30" s="573"/>
      <c r="F30" s="547"/>
      <c r="G30" s="638"/>
      <c r="H30" s="492"/>
      <c r="I30" s="554"/>
      <c r="J30" s="547"/>
      <c r="K30" s="573"/>
      <c r="L30" s="547"/>
      <c r="M30" s="554"/>
      <c r="N30" s="492"/>
      <c r="O30" s="573"/>
      <c r="P30" s="560"/>
      <c r="Q30" s="656"/>
      <c r="R30" s="547"/>
      <c r="S30" s="638"/>
    </row>
    <row r="31" spans="1:19" s="494" customFormat="1" ht="12.75" customHeight="1">
      <c r="A31" s="542" t="s">
        <v>212</v>
      </c>
      <c r="B31" s="492"/>
      <c r="C31" s="549">
        <v>595.69232</v>
      </c>
      <c r="D31" s="492" t="s">
        <v>152</v>
      </c>
      <c r="E31" s="574">
        <v>471.67309999999998</v>
      </c>
      <c r="F31" s="547" t="s">
        <v>152</v>
      </c>
      <c r="G31" s="646">
        <v>-19.949219511980314</v>
      </c>
      <c r="H31" s="492"/>
      <c r="I31" s="549">
        <v>455.74709000000001</v>
      </c>
      <c r="J31" s="547" t="s">
        <v>152</v>
      </c>
      <c r="K31" s="574">
        <v>281.55804999999998</v>
      </c>
      <c r="L31" s="547" t="s">
        <v>152</v>
      </c>
      <c r="M31" s="549">
        <v>37.793190000000003</v>
      </c>
      <c r="N31" s="492" t="s">
        <v>152</v>
      </c>
      <c r="O31" s="574">
        <v>13.31527</v>
      </c>
      <c r="P31" s="560" t="s">
        <v>152</v>
      </c>
      <c r="Q31" s="652">
        <v>65.396430265243083</v>
      </c>
      <c r="R31" s="547" t="s">
        <v>152</v>
      </c>
      <c r="S31" s="646">
        <v>23.589252916860634</v>
      </c>
    </row>
    <row r="32" spans="1:19" s="494" customFormat="1" ht="12.75" customHeight="1">
      <c r="A32" s="526" t="s">
        <v>234</v>
      </c>
      <c r="B32" s="492"/>
      <c r="C32" s="550">
        <v>38.547599999999996</v>
      </c>
      <c r="D32" s="492" t="s">
        <v>152</v>
      </c>
      <c r="E32" s="575">
        <v>115.3827</v>
      </c>
      <c r="F32" s="547" t="s">
        <v>152</v>
      </c>
      <c r="G32" s="648">
        <v>-9.1884165499634953</v>
      </c>
      <c r="H32" s="492"/>
      <c r="I32" s="550">
        <v>38.20138</v>
      </c>
      <c r="J32" s="547" t="s">
        <v>152</v>
      </c>
      <c r="K32" s="575">
        <v>108.16973</v>
      </c>
      <c r="L32" s="547" t="s">
        <v>152</v>
      </c>
      <c r="M32" s="550">
        <v>9.0541400000000003</v>
      </c>
      <c r="N32" s="492" t="s">
        <v>152</v>
      </c>
      <c r="O32" s="575">
        <v>16.429169999999999</v>
      </c>
      <c r="P32" s="560" t="s">
        <v>152</v>
      </c>
      <c r="Q32" s="655">
        <v>60.0002979001477</v>
      </c>
      <c r="R32" s="547" t="s">
        <v>152</v>
      </c>
      <c r="S32" s="648">
        <v>61.87352196068634</v>
      </c>
    </row>
    <row r="33" spans="1:19" s="494" customFormat="1" ht="12.75" customHeight="1">
      <c r="A33" s="498" t="s">
        <v>200</v>
      </c>
      <c r="B33" s="497"/>
      <c r="C33" s="564">
        <v>634.2399200000001</v>
      </c>
      <c r="D33" s="497" t="s">
        <v>152</v>
      </c>
      <c r="E33" s="563">
        <v>587.05580000000009</v>
      </c>
      <c r="F33" s="552" t="s">
        <v>152</v>
      </c>
      <c r="G33" s="711">
        <v>-17.888529957122703</v>
      </c>
      <c r="H33" s="497"/>
      <c r="I33" s="564">
        <v>493.94846999999999</v>
      </c>
      <c r="J33" s="552" t="s">
        <v>152</v>
      </c>
      <c r="K33" s="563">
        <v>389.72778000000005</v>
      </c>
      <c r="L33" s="552" t="s">
        <v>152</v>
      </c>
      <c r="M33" s="564">
        <v>46.847329999999999</v>
      </c>
      <c r="N33" s="497" t="s">
        <v>152</v>
      </c>
      <c r="O33" s="563">
        <v>29.744439999999997</v>
      </c>
      <c r="P33" s="561" t="s">
        <v>152</v>
      </c>
      <c r="Q33" s="712">
        <v>64.12918616243482</v>
      </c>
      <c r="R33" s="552" t="s">
        <v>152</v>
      </c>
      <c r="S33" s="711">
        <v>40.453525254081697</v>
      </c>
    </row>
    <row r="34" spans="1:19" s="494" customFormat="1" ht="12.75" customHeight="1">
      <c r="A34" s="529"/>
      <c r="B34" s="492"/>
      <c r="C34" s="554"/>
      <c r="D34" s="492"/>
      <c r="E34" s="573"/>
      <c r="F34" s="547"/>
      <c r="G34" s="638"/>
      <c r="H34" s="492"/>
      <c r="I34" s="554"/>
      <c r="J34" s="547"/>
      <c r="K34" s="573"/>
      <c r="L34" s="547"/>
      <c r="M34" s="554"/>
      <c r="N34" s="492"/>
      <c r="O34" s="573"/>
      <c r="P34" s="560"/>
      <c r="Q34" s="543"/>
      <c r="R34" s="547"/>
      <c r="S34" s="588"/>
    </row>
    <row r="35" spans="1:19" s="494" customFormat="1" ht="12.75" customHeight="1">
      <c r="A35" s="542" t="s">
        <v>236</v>
      </c>
      <c r="B35" s="492"/>
      <c r="C35" s="549">
        <v>6769.1226500000002</v>
      </c>
      <c r="D35" s="492" t="s">
        <v>152</v>
      </c>
      <c r="E35" s="574">
        <v>5383.1078600000001</v>
      </c>
      <c r="F35" s="547" t="s">
        <v>152</v>
      </c>
      <c r="G35" s="646">
        <v>-19.201535247239253</v>
      </c>
      <c r="H35" s="492"/>
      <c r="I35" s="549">
        <v>2169.6956099999998</v>
      </c>
      <c r="J35" s="547" t="s">
        <v>152</v>
      </c>
      <c r="K35" s="574">
        <v>2401.0016000000001</v>
      </c>
      <c r="L35" s="547" t="s">
        <v>152</v>
      </c>
      <c r="M35" s="549">
        <v>-82.757710000000003</v>
      </c>
      <c r="N35" s="492" t="s">
        <v>152</v>
      </c>
      <c r="O35" s="574">
        <v>83.877649999999988</v>
      </c>
      <c r="P35" s="560" t="s">
        <v>152</v>
      </c>
      <c r="Q35" s="680" t="s">
        <v>226</v>
      </c>
      <c r="R35" s="681" t="s">
        <v>152</v>
      </c>
      <c r="S35" s="682" t="s">
        <v>226</v>
      </c>
    </row>
    <row r="36" spans="1:19" s="494" customFormat="1" ht="12.75" customHeight="1">
      <c r="A36" s="526" t="s">
        <v>213</v>
      </c>
      <c r="B36" s="492"/>
      <c r="C36" s="550">
        <v>4.6670400000000001</v>
      </c>
      <c r="D36" s="492" t="s">
        <v>152</v>
      </c>
      <c r="E36" s="575">
        <v>6.5836800000000002</v>
      </c>
      <c r="F36" s="547" t="s">
        <v>152</v>
      </c>
      <c r="G36" s="648">
        <v>41.067571737118179</v>
      </c>
      <c r="H36" s="492"/>
      <c r="I36" s="550">
        <v>2.6612100000000001</v>
      </c>
      <c r="J36" s="547" t="s">
        <v>152</v>
      </c>
      <c r="K36" s="575">
        <v>1.1870499999999999</v>
      </c>
      <c r="L36" s="547" t="s">
        <v>152</v>
      </c>
      <c r="M36" s="550" t="s">
        <v>283</v>
      </c>
      <c r="N36" s="492" t="s">
        <v>152</v>
      </c>
      <c r="O36" s="575" t="s">
        <v>283</v>
      </c>
      <c r="P36" s="560"/>
      <c r="Q36" s="683">
        <v>9.8169974428075353</v>
      </c>
      <c r="R36" s="681" t="s">
        <v>152</v>
      </c>
      <c r="S36" s="684" t="s">
        <v>226</v>
      </c>
    </row>
    <row r="37" spans="1:19" s="494" customFormat="1" ht="12.75" customHeight="1">
      <c r="A37" s="498" t="s">
        <v>244</v>
      </c>
      <c r="B37" s="497"/>
      <c r="C37" s="564">
        <v>6773.7896900000005</v>
      </c>
      <c r="D37" s="497" t="s">
        <v>152</v>
      </c>
      <c r="E37" s="563">
        <v>5389.6915399999998</v>
      </c>
      <c r="F37" s="552" t="s">
        <v>152</v>
      </c>
      <c r="G37" s="711">
        <v>-19.160010732022055</v>
      </c>
      <c r="H37" s="497"/>
      <c r="I37" s="564">
        <v>2172.35682</v>
      </c>
      <c r="J37" s="552" t="s">
        <v>152</v>
      </c>
      <c r="K37" s="563">
        <v>2402.1886500000001</v>
      </c>
      <c r="L37" s="552" t="s">
        <v>152</v>
      </c>
      <c r="M37" s="564">
        <v>-82.593929999999986</v>
      </c>
      <c r="N37" s="497" t="s">
        <v>152</v>
      </c>
      <c r="O37" s="563">
        <v>84.093559999999997</v>
      </c>
      <c r="P37" s="560"/>
      <c r="Q37" s="714" t="s">
        <v>226</v>
      </c>
      <c r="R37" s="686" t="s">
        <v>152</v>
      </c>
      <c r="S37" s="715" t="s">
        <v>226</v>
      </c>
    </row>
    <row r="38" spans="1:19" s="494" customFormat="1" ht="12.75" customHeight="1">
      <c r="A38" s="713"/>
      <c r="B38" s="492"/>
      <c r="C38" s="550"/>
      <c r="D38" s="492"/>
      <c r="E38" s="575"/>
      <c r="F38" s="547"/>
      <c r="G38" s="648"/>
      <c r="H38" s="492"/>
      <c r="I38" s="550"/>
      <c r="J38" s="547"/>
      <c r="K38" s="575"/>
      <c r="L38" s="547"/>
      <c r="M38" s="550"/>
      <c r="N38" s="492"/>
      <c r="O38" s="575"/>
      <c r="P38" s="560"/>
      <c r="Q38" s="540"/>
      <c r="R38" s="547"/>
      <c r="S38" s="589"/>
    </row>
    <row r="39" spans="1:19" s="494" customFormat="1" ht="12.75" customHeight="1" thickBot="1">
      <c r="A39" s="544" t="s">
        <v>224</v>
      </c>
      <c r="B39" s="497"/>
      <c r="C39" s="556">
        <v>-666.40121999999997</v>
      </c>
      <c r="D39" s="497" t="s">
        <v>152</v>
      </c>
      <c r="E39" s="555">
        <v>-924.04719999999998</v>
      </c>
      <c r="F39" s="552" t="s">
        <v>152</v>
      </c>
      <c r="G39" s="673" t="s">
        <v>258</v>
      </c>
      <c r="H39" s="497"/>
      <c r="I39" s="556" t="s">
        <v>283</v>
      </c>
      <c r="J39" s="552" t="s">
        <v>152</v>
      </c>
      <c r="K39" s="555" t="s">
        <v>283</v>
      </c>
      <c r="L39" s="552" t="s">
        <v>152</v>
      </c>
      <c r="M39" s="556">
        <v>-9.9693400000000008</v>
      </c>
      <c r="N39" s="497" t="s">
        <v>152</v>
      </c>
      <c r="O39" s="555">
        <v>5.5506099999999998</v>
      </c>
      <c r="P39" s="560"/>
      <c r="Q39" s="688" t="s">
        <v>226</v>
      </c>
      <c r="R39" s="686" t="s">
        <v>152</v>
      </c>
      <c r="S39" s="689" t="s">
        <v>226</v>
      </c>
    </row>
    <row r="40" spans="1:19" s="494" customFormat="1" ht="12.75" customHeight="1" thickBot="1">
      <c r="A40" s="545" t="s">
        <v>245</v>
      </c>
      <c r="B40" s="503"/>
      <c r="C40" s="559">
        <v>66902.576050000003</v>
      </c>
      <c r="D40" s="503" t="s">
        <v>152</v>
      </c>
      <c r="E40" s="557">
        <v>64635.715100000001</v>
      </c>
      <c r="F40" s="558" t="s">
        <v>152</v>
      </c>
      <c r="G40" s="649">
        <v>-3.0715296286094418</v>
      </c>
      <c r="H40" s="503"/>
      <c r="I40" s="559">
        <v>24214.912239999998</v>
      </c>
      <c r="J40" s="558" t="s">
        <v>152</v>
      </c>
      <c r="K40" s="557">
        <v>23768.581480000001</v>
      </c>
      <c r="L40" s="558" t="s">
        <v>152</v>
      </c>
      <c r="M40" s="559">
        <v>3795.9148300000002</v>
      </c>
      <c r="N40" s="503" t="s">
        <v>152</v>
      </c>
      <c r="O40" s="557">
        <v>4148.2976900000003</v>
      </c>
      <c r="P40" s="562" t="s">
        <v>152</v>
      </c>
      <c r="Q40" s="690">
        <v>10.78091558138127</v>
      </c>
      <c r="R40" s="691" t="s">
        <v>152</v>
      </c>
      <c r="S40" s="692">
        <v>10.285651381938282</v>
      </c>
    </row>
    <row r="41" spans="1:19" ht="12.75" customHeight="1">
      <c r="B41" s="546"/>
      <c r="D41" s="546"/>
      <c r="F41" s="546"/>
      <c r="H41" s="546"/>
      <c r="J41" s="546"/>
      <c r="L41" s="546"/>
      <c r="N41" s="546"/>
      <c r="P41" s="546"/>
      <c r="R41" s="546"/>
    </row>
    <row r="42" spans="1:19" s="616" customFormat="1" ht="24" customHeight="1">
      <c r="A42" s="722" t="s">
        <v>204</v>
      </c>
      <c r="B42" s="722"/>
      <c r="C42" s="722"/>
      <c r="D42" s="722"/>
      <c r="E42" s="722"/>
      <c r="F42" s="722"/>
      <c r="G42" s="722"/>
      <c r="H42" s="722"/>
      <c r="I42" s="722"/>
      <c r="J42" s="722"/>
      <c r="K42" s="722"/>
      <c r="L42" s="722"/>
      <c r="M42" s="722"/>
      <c r="N42" s="722"/>
      <c r="O42" s="722"/>
      <c r="P42" s="722"/>
      <c r="Q42" s="722"/>
      <c r="R42" s="722"/>
      <c r="S42" s="722"/>
    </row>
    <row r="43" spans="1:19" s="616" customFormat="1" ht="24" customHeight="1">
      <c r="A43" s="722" t="s">
        <v>279</v>
      </c>
      <c r="B43" s="722"/>
      <c r="C43" s="722"/>
      <c r="D43" s="722"/>
      <c r="E43" s="722"/>
      <c r="F43" s="722"/>
      <c r="G43" s="722"/>
      <c r="H43" s="722"/>
      <c r="I43" s="722"/>
      <c r="J43" s="722"/>
      <c r="K43" s="722"/>
      <c r="L43" s="722"/>
      <c r="M43" s="722"/>
      <c r="N43" s="722"/>
      <c r="O43" s="722"/>
      <c r="P43" s="722"/>
      <c r="Q43" s="722"/>
      <c r="R43" s="722"/>
      <c r="S43" s="722"/>
    </row>
    <row r="44" spans="1:19" s="616" customFormat="1" ht="12.75" customHeight="1">
      <c r="A44" s="616" t="s">
        <v>207</v>
      </c>
    </row>
    <row r="45" spans="1:19" s="616" customFormat="1" ht="12.75" customHeight="1">
      <c r="A45" s="617" t="s">
        <v>287</v>
      </c>
    </row>
    <row r="46" spans="1:19" s="616" customFormat="1" ht="24" customHeight="1">
      <c r="A46" s="722" t="s">
        <v>280</v>
      </c>
      <c r="B46" s="722"/>
      <c r="C46" s="722"/>
      <c r="D46" s="722"/>
      <c r="E46" s="722"/>
      <c r="F46" s="722"/>
      <c r="G46" s="722"/>
      <c r="H46" s="722"/>
      <c r="I46" s="722"/>
      <c r="J46" s="722"/>
      <c r="K46" s="722"/>
      <c r="L46" s="722"/>
      <c r="M46" s="722"/>
      <c r="N46" s="722"/>
      <c r="O46" s="722"/>
      <c r="P46" s="722"/>
      <c r="Q46" s="722"/>
      <c r="R46" s="722"/>
      <c r="S46" s="722"/>
    </row>
    <row r="47" spans="1:19" s="616" customFormat="1" ht="12.75" customHeight="1">
      <c r="A47" s="616" t="s">
        <v>235</v>
      </c>
    </row>
    <row r="48" spans="1:19" ht="12.75" customHeight="1">
      <c r="A48" s="616" t="s">
        <v>264</v>
      </c>
    </row>
    <row r="49" spans="1:1" ht="12.75" customHeight="1">
      <c r="A49" s="616" t="s">
        <v>225</v>
      </c>
    </row>
  </sheetData>
  <mergeCells count="7">
    <mergeCell ref="A46:S46"/>
    <mergeCell ref="C4:G4"/>
    <mergeCell ref="I4:K4"/>
    <mergeCell ref="M4:O4"/>
    <mergeCell ref="Q4:S4"/>
    <mergeCell ref="A42:S42"/>
    <mergeCell ref="A43:S43"/>
  </mergeCells>
  <pageMargins left="0.35433070866141736" right="0.27559055118110237" top="0.59055118110236227" bottom="0.27559055118110237" header="0.31496062992125984" footer="0.19685039370078741"/>
  <pageSetup paperSize="9" scale="77"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CG35"/>
  <sheetViews>
    <sheetView showGridLines="0" zoomScaleNormal="100" workbookViewId="0">
      <pane xSplit="1" ySplit="4" topLeftCell="B5" activePane="bottomRight" state="frozen"/>
      <selection activeCell="A38" sqref="A38:IV38"/>
      <selection pane="topRight" activeCell="A38" sqref="A38:IV38"/>
      <selection pane="bottomLeft" activeCell="A38" sqref="A38:IV38"/>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1" customWidth="1"/>
    <col min="16" max="16" width="2.7109375" style="25" customWidth="1"/>
    <col min="17" max="17" width="8.7109375" style="51" customWidth="1"/>
    <col min="18" max="18" width="2.7109375" style="25" customWidth="1"/>
    <col min="19" max="19" width="8.7109375" style="51" customWidth="1"/>
    <col min="20" max="20" width="2.7109375" style="25" customWidth="1"/>
    <col min="21" max="21" width="8.7109375" style="5" customWidth="1"/>
    <col min="22" max="22" width="2.7109375" style="25" customWidth="1"/>
    <col min="23" max="23" width="8.7109375" style="6" customWidth="1"/>
    <col min="24" max="24" width="2.7109375" style="4" customWidth="1"/>
    <col min="25" max="16384" width="9.140625" style="4"/>
  </cols>
  <sheetData>
    <row r="1" spans="1:85" s="8" customFormat="1" ht="18">
      <c r="A1" s="213" t="s">
        <v>173</v>
      </c>
      <c r="B1" s="213"/>
      <c r="D1" s="213"/>
      <c r="F1" s="213"/>
      <c r="H1" s="213"/>
      <c r="J1" s="213"/>
      <c r="L1" s="213"/>
      <c r="N1" s="213"/>
      <c r="O1" s="17"/>
      <c r="P1" s="213"/>
      <c r="Q1" s="17"/>
      <c r="R1" s="213"/>
      <c r="S1" s="17"/>
      <c r="T1" s="213"/>
      <c r="U1" s="9"/>
      <c r="V1" s="213"/>
      <c r="W1" s="19"/>
      <c r="X1" s="9"/>
      <c r="Y1" s="17"/>
      <c r="Z1" s="17"/>
      <c r="AA1" s="17"/>
      <c r="AB1" s="17"/>
      <c r="AD1" s="17"/>
      <c r="AE1" s="17"/>
      <c r="AF1" s="9"/>
      <c r="AG1" s="9"/>
      <c r="AH1" s="17"/>
      <c r="AI1" s="17"/>
      <c r="AJ1" s="17"/>
      <c r="AK1" s="17"/>
      <c r="AL1" s="17"/>
      <c r="AM1" s="17"/>
      <c r="AN1" s="17"/>
      <c r="AO1" s="17"/>
      <c r="AP1" s="17"/>
      <c r="AR1" s="9"/>
      <c r="AS1" s="17"/>
      <c r="AT1" s="9"/>
      <c r="AU1" s="9"/>
      <c r="AV1" s="9"/>
      <c r="AW1" s="17"/>
      <c r="AX1" s="17"/>
      <c r="AY1" s="17"/>
      <c r="AZ1" s="17"/>
      <c r="BA1" s="17"/>
      <c r="BB1" s="17"/>
      <c r="BC1" s="17"/>
      <c r="BD1" s="17"/>
      <c r="BG1" s="9"/>
      <c r="BH1" s="17"/>
      <c r="BI1" s="9"/>
      <c r="BJ1" s="9"/>
      <c r="BK1" s="9"/>
      <c r="BL1" s="17"/>
      <c r="BM1" s="17"/>
      <c r="BN1" s="17"/>
      <c r="BO1" s="17"/>
      <c r="BP1" s="17"/>
      <c r="BQ1" s="17"/>
      <c r="BR1" s="17"/>
      <c r="BS1" s="17"/>
      <c r="BU1" s="17"/>
      <c r="BV1" s="17"/>
      <c r="BW1" s="9"/>
      <c r="BX1" s="9"/>
      <c r="BY1" s="9"/>
      <c r="BZ1" s="17"/>
      <c r="CA1" s="17"/>
      <c r="CB1" s="17"/>
      <c r="CC1" s="17"/>
      <c r="CD1" s="17"/>
      <c r="CE1" s="17"/>
      <c r="CF1" s="17"/>
      <c r="CG1" s="17"/>
    </row>
    <row r="2" spans="1:85" s="8" customFormat="1" ht="15">
      <c r="A2" s="68" t="s">
        <v>158</v>
      </c>
      <c r="B2" s="68"/>
      <c r="D2" s="68"/>
      <c r="F2" s="68"/>
      <c r="H2" s="68"/>
      <c r="J2" s="68"/>
      <c r="L2" s="68"/>
      <c r="N2" s="68"/>
      <c r="O2" s="17"/>
      <c r="P2" s="68"/>
      <c r="Q2" s="17"/>
      <c r="R2" s="68"/>
      <c r="S2" s="17"/>
      <c r="T2" s="68"/>
      <c r="U2" s="9"/>
      <c r="V2" s="68"/>
      <c r="W2" s="19"/>
      <c r="X2" s="9"/>
      <c r="Y2" s="17"/>
      <c r="Z2" s="17"/>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25" customFormat="1" ht="9" customHeight="1" thickBot="1">
      <c r="C3" s="24"/>
      <c r="E3" s="24"/>
      <c r="G3" s="24"/>
      <c r="I3" s="24"/>
      <c r="K3" s="24"/>
      <c r="M3" s="24"/>
      <c r="O3" s="50"/>
      <c r="Q3" s="50"/>
      <c r="S3" s="50"/>
      <c r="U3" s="24"/>
      <c r="W3" s="38"/>
    </row>
    <row r="4" spans="1:85" ht="15" customHeight="1" thickBot="1">
      <c r="A4" s="308" t="s">
        <v>143</v>
      </c>
      <c r="B4" s="418"/>
      <c r="C4" s="309" t="str">
        <f>'Allianz Group'!C4</f>
        <v>1Q15</v>
      </c>
      <c r="D4" s="418"/>
      <c r="E4" s="309" t="str">
        <f>'Allianz Group'!E4</f>
        <v>2Q15</v>
      </c>
      <c r="F4" s="418"/>
      <c r="G4" s="309" t="str">
        <f>'Allianz Group'!G4</f>
        <v>3Q15</v>
      </c>
      <c r="H4" s="418"/>
      <c r="I4" s="309" t="str">
        <f>'Allianz Group'!I4</f>
        <v>4Q15</v>
      </c>
      <c r="J4" s="418"/>
      <c r="K4" s="350">
        <f>'Allianz Group'!K4</f>
        <v>2015</v>
      </c>
      <c r="L4" s="418"/>
      <c r="M4" s="309" t="str">
        <f>'Allianz Group'!M4</f>
        <v>1Q16</v>
      </c>
      <c r="N4" s="418"/>
      <c r="O4" s="309" t="str">
        <f>'Allianz Group'!O4</f>
        <v>2Q16</v>
      </c>
      <c r="P4" s="418"/>
      <c r="Q4" s="309" t="str">
        <f>'Allianz Group'!Q4</f>
        <v>3Q16</v>
      </c>
      <c r="R4" s="418"/>
      <c r="S4" s="309" t="str">
        <f>'Allianz Group'!S4</f>
        <v>4Q16</v>
      </c>
      <c r="T4" s="418"/>
      <c r="U4" s="350">
        <f>'Allianz Group'!U4</f>
        <v>2016</v>
      </c>
      <c r="V4" s="431"/>
      <c r="W4" s="350" t="str">
        <f>'Allianz Group'!W4</f>
        <v>∆ 16 / 15</v>
      </c>
      <c r="X4" s="465"/>
    </row>
    <row r="5" spans="1:85">
      <c r="A5" s="28" t="s">
        <v>28</v>
      </c>
      <c r="B5" s="39"/>
      <c r="C5" s="29">
        <v>1567.1323600000001</v>
      </c>
      <c r="D5" s="39"/>
      <c r="E5" s="29">
        <v>1558.67902</v>
      </c>
      <c r="F5" s="39"/>
      <c r="G5" s="29">
        <v>1642.7513300000001</v>
      </c>
      <c r="H5" s="39"/>
      <c r="I5" s="29">
        <v>1718.9465200000004</v>
      </c>
      <c r="J5" s="39"/>
      <c r="K5" s="335">
        <f>SUM(C5:I5)</f>
        <v>6487.5092300000006</v>
      </c>
      <c r="L5" s="39"/>
      <c r="M5" s="29">
        <v>1389.77476</v>
      </c>
      <c r="N5" s="39"/>
      <c r="O5" s="29">
        <v>1438.6152100000002</v>
      </c>
      <c r="P5" s="39"/>
      <c r="Q5" s="29">
        <v>1534.26451</v>
      </c>
      <c r="R5" s="39"/>
      <c r="S5" s="29">
        <v>1656.3122199999998</v>
      </c>
      <c r="T5" s="39"/>
      <c r="U5" s="335">
        <f>SUM(M5:S5)</f>
        <v>6018.9666999999999</v>
      </c>
      <c r="V5" s="382"/>
      <c r="W5" s="358">
        <f>IFERROR(IF((OR((U5/K5)-1&lt;-Index!$H$4,(U5/K5)-1&gt;Index!$H$4,AND(U5&lt;0,K5&gt;0),AND(U5&gt;0,K5&lt;0))),"n.m.",(U5/K5)-1),"n.m.")</f>
        <v>-7.2222252545450449E-2</v>
      </c>
      <c r="X5" s="466"/>
    </row>
    <row r="6" spans="1:85">
      <c r="A6" s="234" t="s">
        <v>27</v>
      </c>
      <c r="B6" s="39"/>
      <c r="C6" s="313">
        <v>-0.67235</v>
      </c>
      <c r="D6" s="39"/>
      <c r="E6" s="313">
        <v>-2.2994500000000002</v>
      </c>
      <c r="F6" s="39"/>
      <c r="G6" s="313">
        <v>-1.9398299999999997</v>
      </c>
      <c r="H6" s="39"/>
      <c r="I6" s="313">
        <v>-0.27597999999999967</v>
      </c>
      <c r="J6" s="39"/>
      <c r="K6" s="255">
        <f>SUM(C6:I6)</f>
        <v>-5.1876099999999994</v>
      </c>
      <c r="L6" s="39"/>
      <c r="M6" s="313">
        <v>-1.50014</v>
      </c>
      <c r="N6" s="39"/>
      <c r="O6" s="313">
        <v>-1.94997</v>
      </c>
      <c r="P6" s="39"/>
      <c r="Q6" s="313">
        <v>-0.59962000000000026</v>
      </c>
      <c r="R6" s="39"/>
      <c r="S6" s="313">
        <v>-0.99089999999999989</v>
      </c>
      <c r="T6" s="39"/>
      <c r="U6" s="255">
        <f>SUM(M6:S6)</f>
        <v>-5.0406300000000002</v>
      </c>
      <c r="V6" s="382"/>
      <c r="W6" s="354">
        <f>IFERROR(IF((OR((U6/K6)-1&lt;-Index!$H$4,(U6/K6)-1&gt;Index!$H$4,AND(U6&lt;0,K6&gt;0),AND(U6&gt;0,K6&lt;0))),"n.m.",(U6/K6)-1),"n.m.")</f>
        <v>-2.8332893182023922E-2</v>
      </c>
      <c r="X6" s="467"/>
    </row>
    <row r="7" spans="1:85">
      <c r="A7" s="234" t="s">
        <v>7</v>
      </c>
      <c r="B7" s="39"/>
      <c r="C7" s="313">
        <v>4.9092799999999999</v>
      </c>
      <c r="D7" s="39"/>
      <c r="E7" s="313">
        <v>-8.7830499999999994</v>
      </c>
      <c r="F7" s="39"/>
      <c r="G7" s="313">
        <v>-5.2552700000000021</v>
      </c>
      <c r="H7" s="39"/>
      <c r="I7" s="313">
        <v>1.5651500000000009</v>
      </c>
      <c r="J7" s="39"/>
      <c r="K7" s="255">
        <f t="shared" ref="K7:K19" si="0">SUM(C7:I7)</f>
        <v>-7.5638900000000007</v>
      </c>
      <c r="L7" s="39"/>
      <c r="M7" s="313">
        <v>-1.2112799999999999</v>
      </c>
      <c r="N7" s="39"/>
      <c r="O7" s="313">
        <v>2.4892000000000003</v>
      </c>
      <c r="P7" s="39"/>
      <c r="Q7" s="313">
        <v>4.4552599999999991</v>
      </c>
      <c r="R7" s="39"/>
      <c r="S7" s="313">
        <v>-9.5999999999989427E-3</v>
      </c>
      <c r="T7" s="39"/>
      <c r="U7" s="255">
        <f>SUM(M7:S7)</f>
        <v>5.7235800000000001</v>
      </c>
      <c r="V7" s="382"/>
      <c r="W7" s="354" t="str">
        <f>IFERROR(IF((OR((U7/K7)-1&lt;-Index!$H$4,(U7/K7)-1&gt;Index!$H$4,AND(U7&lt;0,K7&gt;0),AND(U7&gt;0,K7&lt;0))),"n.m.",(U7/K7)-1),"n.m.")</f>
        <v>n.m.</v>
      </c>
      <c r="X7" s="467"/>
    </row>
    <row r="8" spans="1:85">
      <c r="A8" s="28" t="s">
        <v>0</v>
      </c>
      <c r="B8" s="39"/>
      <c r="C8" s="29">
        <v>1.1365099999999999</v>
      </c>
      <c r="D8" s="39"/>
      <c r="E8" s="29">
        <v>0.60722000000000009</v>
      </c>
      <c r="F8" s="39"/>
      <c r="G8" s="29">
        <v>0.69567000000000001</v>
      </c>
      <c r="H8" s="39"/>
      <c r="I8" s="29">
        <v>2.0251700000000001</v>
      </c>
      <c r="J8" s="39"/>
      <c r="K8" s="335">
        <f t="shared" si="0"/>
        <v>4.4645700000000001</v>
      </c>
      <c r="L8" s="39"/>
      <c r="M8" s="29">
        <v>0.58028000000000002</v>
      </c>
      <c r="N8" s="39"/>
      <c r="O8" s="29">
        <v>0.49283999999999983</v>
      </c>
      <c r="P8" s="39"/>
      <c r="Q8" s="29">
        <v>0.66968000000000005</v>
      </c>
      <c r="R8" s="39"/>
      <c r="S8" s="29">
        <v>0.91958999999999991</v>
      </c>
      <c r="T8" s="39"/>
      <c r="U8" s="335">
        <f>SUM(M8:S8)</f>
        <v>2.6623899999999998</v>
      </c>
      <c r="V8" s="382"/>
      <c r="W8" s="358">
        <f>IFERROR(IF((OR((U8/K8)-1&lt;-Index!$H$4,(U8/K8)-1&gt;Index!$H$4,AND(U8&lt;0,K8&gt;0),AND(U8&gt;0,K8&lt;0))),"n.m.",(U8/K8)-1),"n.m.")</f>
        <v>-0.4036626147646919</v>
      </c>
      <c r="X8" s="468"/>
    </row>
    <row r="9" spans="1:85">
      <c r="A9" s="366" t="s">
        <v>21</v>
      </c>
      <c r="B9" s="363"/>
      <c r="C9" s="367">
        <f t="shared" ref="C9:U9" si="1">SUM(C5:C8)</f>
        <v>1572.5058000000001</v>
      </c>
      <c r="D9" s="363"/>
      <c r="E9" s="367">
        <f t="shared" si="1"/>
        <v>1548.2037400000002</v>
      </c>
      <c r="F9" s="363"/>
      <c r="G9" s="367">
        <f t="shared" si="1"/>
        <v>1636.2519</v>
      </c>
      <c r="H9" s="363"/>
      <c r="I9" s="367">
        <f t="shared" si="1"/>
        <v>1722.2608600000003</v>
      </c>
      <c r="J9" s="363"/>
      <c r="K9" s="374">
        <f t="shared" si="1"/>
        <v>6479.2223000000004</v>
      </c>
      <c r="L9" s="363"/>
      <c r="M9" s="367">
        <f t="shared" si="1"/>
        <v>1387.6436199999998</v>
      </c>
      <c r="N9" s="363"/>
      <c r="O9" s="367">
        <f t="shared" si="1"/>
        <v>1439.6472800000001</v>
      </c>
      <c r="P9" s="363"/>
      <c r="Q9" s="367">
        <f t="shared" si="1"/>
        <v>1538.7898299999999</v>
      </c>
      <c r="R9" s="363"/>
      <c r="S9" s="367">
        <f t="shared" si="1"/>
        <v>1656.2313099999997</v>
      </c>
      <c r="T9" s="363"/>
      <c r="U9" s="374">
        <f t="shared" si="1"/>
        <v>6022.3120399999998</v>
      </c>
      <c r="V9" s="380"/>
      <c r="W9" s="356">
        <f>IFERROR(IF((OR((U9/K9)-1&lt;-Index!$H$4,(U9/K9)-1&gt;Index!$H$4,AND(U9&lt;0,K9&gt;0),AND(U9&gt;0,K9&lt;0))),"n.m.",(U9/K9)-1),"n.m.")</f>
        <v>-7.0519305997573278E-2</v>
      </c>
      <c r="X9" s="469"/>
    </row>
    <row r="10" spans="1:85" ht="22.5" customHeight="1">
      <c r="A10" s="152" t="s">
        <v>98</v>
      </c>
      <c r="B10" s="463"/>
      <c r="C10" s="29">
        <v>-1017.6985699999999</v>
      </c>
      <c r="D10" s="463"/>
      <c r="E10" s="29">
        <v>-1042.7735000000002</v>
      </c>
      <c r="F10" s="463"/>
      <c r="G10" s="29">
        <v>-1002.1294499999999</v>
      </c>
      <c r="H10" s="463"/>
      <c r="I10" s="29">
        <v>-1078.2370299999993</v>
      </c>
      <c r="J10" s="463"/>
      <c r="K10" s="335">
        <f>SUM(C10:I10)</f>
        <v>-4140.8385499999995</v>
      </c>
      <c r="L10" s="463"/>
      <c r="M10" s="29">
        <v>-928.05886999999996</v>
      </c>
      <c r="N10" s="463"/>
      <c r="O10" s="29">
        <v>-939.55131999999992</v>
      </c>
      <c r="P10" s="463"/>
      <c r="Q10" s="29">
        <v>-935.08710999999994</v>
      </c>
      <c r="R10" s="463"/>
      <c r="S10" s="29">
        <v>-1013.9423800000004</v>
      </c>
      <c r="T10" s="463"/>
      <c r="U10" s="335">
        <f>SUM(M10:S10)</f>
        <v>-3816.6396800000002</v>
      </c>
      <c r="V10" s="470"/>
      <c r="W10" s="358">
        <f>IFERROR(IF((OR((U10/K10)-1&lt;-Index!$H$4,(U10/K10)-1&gt;Index!$H$4,AND(U10&lt;0,K10&gt;0),AND(U10&gt;0,K10&lt;0))),"n.m.",(U10/K10)-1),"n.m.")</f>
        <v>-7.8293047672674754E-2</v>
      </c>
      <c r="X10" s="466"/>
    </row>
    <row r="11" spans="1:85">
      <c r="A11" s="234" t="s">
        <v>15</v>
      </c>
      <c r="B11" s="39"/>
      <c r="C11" s="313">
        <v>0.12265000000000001</v>
      </c>
      <c r="D11" s="39"/>
      <c r="E11" s="313">
        <v>-0.12473000000000001</v>
      </c>
      <c r="F11" s="39"/>
      <c r="G11" s="313">
        <v>-33.67418</v>
      </c>
      <c r="H11" s="39"/>
      <c r="I11" s="313">
        <v>-7.3483500000000035</v>
      </c>
      <c r="J11" s="39"/>
      <c r="K11" s="255">
        <f>SUM(C11:I11)</f>
        <v>-41.024610000000003</v>
      </c>
      <c r="L11" s="39"/>
      <c r="M11" s="313">
        <v>3.6739499999999996</v>
      </c>
      <c r="N11" s="39"/>
      <c r="O11" s="313">
        <v>-2.0241599999999997</v>
      </c>
      <c r="P11" s="39"/>
      <c r="Q11" s="313">
        <v>-0.1483899999999998</v>
      </c>
      <c r="R11" s="39"/>
      <c r="S11" s="313">
        <v>-2.5775199999999998</v>
      </c>
      <c r="T11" s="39"/>
      <c r="U11" s="255">
        <f>SUM(M11:S11)</f>
        <v>-1.0761199999999997</v>
      </c>
      <c r="V11" s="382"/>
      <c r="W11" s="354">
        <f>IFERROR(IF((OR((U11/K11)-1&lt;-Index!$H$4,(U11/K11)-1&gt;Index!$H$4,AND(U11&lt;0,K11&gt;0),AND(U11&gt;0,K11&lt;0))),"n.m.",(U11/K11)-1),"n.m.")</f>
        <v>-0.97376891578006475</v>
      </c>
      <c r="X11" s="467"/>
    </row>
    <row r="12" spans="1:85">
      <c r="A12" s="234" t="s">
        <v>12</v>
      </c>
      <c r="B12" s="39"/>
      <c r="C12" s="313">
        <v>0</v>
      </c>
      <c r="D12" s="39"/>
      <c r="E12" s="313">
        <v>0</v>
      </c>
      <c r="F12" s="39"/>
      <c r="G12" s="313">
        <v>0</v>
      </c>
      <c r="H12" s="39"/>
      <c r="I12" s="313">
        <v>0</v>
      </c>
      <c r="J12" s="39"/>
      <c r="K12" s="255">
        <f>SUM(C12:I12)</f>
        <v>0</v>
      </c>
      <c r="L12" s="39"/>
      <c r="M12" s="313">
        <v>0</v>
      </c>
      <c r="N12" s="39"/>
      <c r="O12" s="313">
        <v>0</v>
      </c>
      <c r="P12" s="39"/>
      <c r="Q12" s="313">
        <v>0</v>
      </c>
      <c r="R12" s="39"/>
      <c r="S12" s="313">
        <v>0</v>
      </c>
      <c r="T12" s="39"/>
      <c r="U12" s="255">
        <f>SUM(M12:S12)</f>
        <v>0</v>
      </c>
      <c r="V12" s="382"/>
      <c r="W12" s="354" t="str">
        <f>IFERROR(IF((OR((U12/K12)-1&lt;-Index!$H$4,(U12/K12)-1&gt;Index!$H$4,AND(U12&lt;0,K12&gt;0),AND(U12&gt;0,K12&lt;0))),"n.m.",(U12/K12)-1),"n.m.")</f>
        <v>n.m.</v>
      </c>
      <c r="X12" s="467"/>
    </row>
    <row r="13" spans="1:85">
      <c r="A13" s="39" t="s">
        <v>1</v>
      </c>
      <c r="B13" s="39"/>
      <c r="C13" s="35">
        <v>-1.1339999999999999E-2</v>
      </c>
      <c r="D13" s="39"/>
      <c r="E13" s="35">
        <v>4.8199999999999996E-3</v>
      </c>
      <c r="F13" s="39"/>
      <c r="G13" s="35">
        <v>6.0000000000000157E-5</v>
      </c>
      <c r="H13" s="39"/>
      <c r="I13" s="35">
        <v>6.3699999999999998E-3</v>
      </c>
      <c r="J13" s="39"/>
      <c r="K13" s="353">
        <f>SUM(C13:I13)</f>
        <v>-8.9999999999999802E-5</v>
      </c>
      <c r="L13" s="39"/>
      <c r="M13" s="35">
        <v>-5.3800000000000002E-3</v>
      </c>
      <c r="N13" s="39"/>
      <c r="O13" s="35">
        <v>7.9900000000000006E-3</v>
      </c>
      <c r="P13" s="39"/>
      <c r="Q13" s="35">
        <v>-7.6100000000000004E-3</v>
      </c>
      <c r="R13" s="39"/>
      <c r="S13" s="35">
        <v>6.6699999999999997E-3</v>
      </c>
      <c r="T13" s="39"/>
      <c r="U13" s="353">
        <f>SUM(M13:S13)</f>
        <v>1.6699999999999996E-3</v>
      </c>
      <c r="V13" s="382"/>
      <c r="W13" s="358" t="str">
        <f>IFERROR(IF((OR((U13/K13)-1&lt;-Index!$H$4,(U13/K13)-1&gt;Index!$H$4,AND(U13&lt;0,K13&gt;0),AND(U13&gt;0,K13&lt;0))),"n.m.",(U13/K13)-1),"n.m.")</f>
        <v>n.m.</v>
      </c>
      <c r="X13" s="468"/>
    </row>
    <row r="14" spans="1:85" ht="13.5" thickBot="1">
      <c r="A14" s="368" t="s">
        <v>22</v>
      </c>
      <c r="B14" s="363"/>
      <c r="C14" s="369">
        <f>SUM(C10:C13)</f>
        <v>-1017.5872599999999</v>
      </c>
      <c r="D14" s="363"/>
      <c r="E14" s="369">
        <f t="shared" ref="E14:U14" si="2">SUM(E10:E13)</f>
        <v>-1042.8934100000001</v>
      </c>
      <c r="F14" s="363"/>
      <c r="G14" s="369">
        <f t="shared" si="2"/>
        <v>-1035.8035699999998</v>
      </c>
      <c r="H14" s="363"/>
      <c r="I14" s="369">
        <f t="shared" si="2"/>
        <v>-1085.5790099999992</v>
      </c>
      <c r="J14" s="363"/>
      <c r="K14" s="375">
        <f t="shared" si="2"/>
        <v>-4181.8632500000003</v>
      </c>
      <c r="L14" s="363"/>
      <c r="M14" s="369">
        <f t="shared" si="2"/>
        <v>-924.39029999999991</v>
      </c>
      <c r="N14" s="363"/>
      <c r="O14" s="369">
        <f t="shared" si="2"/>
        <v>-941.56749000000002</v>
      </c>
      <c r="P14" s="363"/>
      <c r="Q14" s="369">
        <f t="shared" si="2"/>
        <v>-935.24310999999989</v>
      </c>
      <c r="R14" s="363"/>
      <c r="S14" s="369">
        <f t="shared" si="2"/>
        <v>-1016.5132300000005</v>
      </c>
      <c r="T14" s="363"/>
      <c r="U14" s="375">
        <f t="shared" si="2"/>
        <v>-3817.7141300000003</v>
      </c>
      <c r="V14" s="380"/>
      <c r="W14" s="388">
        <f>IFERROR(IF((OR((U14/K14)-1&lt;-Index!$H$4,(U14/K14)-1&gt;Index!$H$4,AND(U14&lt;0,K14&gt;0),AND(U14&gt;0,K14&lt;0))),"n.m.",(U14/K14)-1),"n.m.")</f>
        <v>-8.7078198934410378E-2</v>
      </c>
      <c r="X14" s="471"/>
    </row>
    <row r="15" spans="1:85" ht="13.5" thickBot="1">
      <c r="A15" s="48" t="s">
        <v>23</v>
      </c>
      <c r="B15" s="363"/>
      <c r="C15" s="30">
        <f t="shared" ref="C15:U15" si="3">SUM(C9,C14)</f>
        <v>554.91854000000023</v>
      </c>
      <c r="D15" s="363"/>
      <c r="E15" s="30">
        <f t="shared" si="3"/>
        <v>505.31033000000002</v>
      </c>
      <c r="F15" s="363"/>
      <c r="G15" s="30">
        <f t="shared" si="3"/>
        <v>600.44833000000017</v>
      </c>
      <c r="H15" s="363"/>
      <c r="I15" s="30">
        <f t="shared" si="3"/>
        <v>636.68185000000108</v>
      </c>
      <c r="J15" s="363"/>
      <c r="K15" s="376">
        <f t="shared" si="3"/>
        <v>2297.35905</v>
      </c>
      <c r="L15" s="363"/>
      <c r="M15" s="30">
        <f t="shared" si="3"/>
        <v>463.25331999999992</v>
      </c>
      <c r="N15" s="363"/>
      <c r="O15" s="30">
        <f t="shared" si="3"/>
        <v>498.07979000000012</v>
      </c>
      <c r="P15" s="363"/>
      <c r="Q15" s="30">
        <f t="shared" si="3"/>
        <v>603.54672000000005</v>
      </c>
      <c r="R15" s="363"/>
      <c r="S15" s="30">
        <f t="shared" si="3"/>
        <v>639.71807999999919</v>
      </c>
      <c r="T15" s="363"/>
      <c r="U15" s="376">
        <f t="shared" si="3"/>
        <v>2204.5979099999995</v>
      </c>
      <c r="V15" s="380"/>
      <c r="W15" s="362">
        <f>IFERROR(IF((OR((U15/K15)-1&lt;-Index!$H$4,(U15/K15)-1&gt;Index!$H$4,AND(U15&lt;0,K15&gt;0),AND(U15&gt;0,K15&lt;0))),"n.m.",(U15/K15)-1),"n.m.")</f>
        <v>-4.0377293222842336E-2</v>
      </c>
      <c r="X15" s="472"/>
    </row>
    <row r="16" spans="1:85">
      <c r="A16" s="28" t="s">
        <v>8</v>
      </c>
      <c r="B16" s="39"/>
      <c r="C16" s="29">
        <v>3.5090000000000003E-2</v>
      </c>
      <c r="D16" s="39"/>
      <c r="E16" s="29">
        <v>0.21207999999999999</v>
      </c>
      <c r="F16" s="39"/>
      <c r="G16" s="29">
        <v>-2.2290000000000004E-2</v>
      </c>
      <c r="H16" s="39"/>
      <c r="I16" s="29">
        <v>-0.27984999999999999</v>
      </c>
      <c r="J16" s="39"/>
      <c r="K16" s="335">
        <f t="shared" si="0"/>
        <v>-5.4969999999999991E-2</v>
      </c>
      <c r="L16" s="39"/>
      <c r="M16" s="29">
        <v>7.2870000000000004E-2</v>
      </c>
      <c r="N16" s="39"/>
      <c r="O16" s="29">
        <v>5.2999999999999992E-3</v>
      </c>
      <c r="P16" s="39"/>
      <c r="Q16" s="29">
        <v>9.7000000000000003E-3</v>
      </c>
      <c r="R16" s="39"/>
      <c r="S16" s="29">
        <v>2.5669999999999998E-2</v>
      </c>
      <c r="T16" s="39"/>
      <c r="U16" s="335">
        <f>SUM(M16:S16)</f>
        <v>0.11354</v>
      </c>
      <c r="V16" s="382"/>
      <c r="W16" s="358" t="str">
        <f>IFERROR(IF((OR((U16/K16)-1&lt;-Index!$H$4,(U16/K16)-1&gt;Index!$H$4,AND(U16&lt;0,K16&gt;0),AND(U16&gt;0,K16&lt;0))),"n.m.",(U16/K16)-1),"n.m.")</f>
        <v>n.m.</v>
      </c>
      <c r="X16" s="466"/>
      <c r="Y16" s="167"/>
    </row>
    <row r="17" spans="1:25">
      <c r="A17" s="234" t="s">
        <v>11</v>
      </c>
      <c r="B17" s="39"/>
      <c r="C17" s="313">
        <v>0</v>
      </c>
      <c r="D17" s="39"/>
      <c r="E17" s="313">
        <v>0</v>
      </c>
      <c r="F17" s="39"/>
      <c r="G17" s="313">
        <v>0</v>
      </c>
      <c r="H17" s="39"/>
      <c r="I17" s="313">
        <v>0</v>
      </c>
      <c r="J17" s="39"/>
      <c r="K17" s="255">
        <f t="shared" si="0"/>
        <v>0</v>
      </c>
      <c r="L17" s="39"/>
      <c r="M17" s="313">
        <v>0</v>
      </c>
      <c r="N17" s="39"/>
      <c r="O17" s="313">
        <v>0</v>
      </c>
      <c r="P17" s="39"/>
      <c r="Q17" s="313">
        <v>0</v>
      </c>
      <c r="R17" s="39"/>
      <c r="S17" s="313">
        <v>0</v>
      </c>
      <c r="T17" s="39"/>
      <c r="U17" s="255">
        <f>SUM(M17:S17)</f>
        <v>0</v>
      </c>
      <c r="V17" s="382"/>
      <c r="W17" s="354" t="str">
        <f>IFERROR(IF((OR((U17/K17)-1&lt;-Index!$H$4,(U17/K17)-1&gt;Index!$H$4,AND(U17&lt;0,K17&gt;0),AND(U17&gt;0,K17&lt;0))),"n.m.",(U17/K17)-1),"n.m.")</f>
        <v>n.m.</v>
      </c>
      <c r="X17" s="467"/>
      <c r="Y17" s="167"/>
    </row>
    <row r="18" spans="1:25">
      <c r="A18" s="234" t="s">
        <v>32</v>
      </c>
      <c r="B18" s="39"/>
      <c r="C18" s="313">
        <v>6.6060699999999999</v>
      </c>
      <c r="D18" s="39"/>
      <c r="E18" s="313">
        <v>2.5749500000000003</v>
      </c>
      <c r="F18" s="39"/>
      <c r="G18" s="313">
        <v>1.2207399999999993</v>
      </c>
      <c r="H18" s="39"/>
      <c r="I18" s="313">
        <v>0.11028999999999911</v>
      </c>
      <c r="J18" s="39"/>
      <c r="K18" s="255">
        <f t="shared" si="0"/>
        <v>10.512049999999999</v>
      </c>
      <c r="L18" s="39"/>
      <c r="M18" s="313">
        <v>-0.10897</v>
      </c>
      <c r="N18" s="39"/>
      <c r="O18" s="313">
        <v>0</v>
      </c>
      <c r="P18" s="39"/>
      <c r="Q18" s="313">
        <v>0</v>
      </c>
      <c r="R18" s="39"/>
      <c r="S18" s="313">
        <v>2.21583</v>
      </c>
      <c r="T18" s="39"/>
      <c r="U18" s="255">
        <f>SUM(M18:S18)</f>
        <v>2.1068600000000002</v>
      </c>
      <c r="V18" s="382"/>
      <c r="W18" s="354">
        <f>IFERROR(IF((OR((U18/K18)-1&lt;-Index!$H$4,(U18/K18)-1&gt;Index!$H$4,AND(U18&lt;0,K18&gt;0),AND(U18&gt;0,K18&lt;0))),"n.m.",(U18/K18)-1),"n.m.")</f>
        <v>-0.79957667629054274</v>
      </c>
      <c r="X18" s="467"/>
    </row>
    <row r="19" spans="1:25">
      <c r="A19" s="234" t="s">
        <v>96</v>
      </c>
      <c r="B19" s="39"/>
      <c r="C19" s="313">
        <v>-30.614830000000001</v>
      </c>
      <c r="D19" s="39"/>
      <c r="E19" s="313">
        <v>0</v>
      </c>
      <c r="F19" s="39"/>
      <c r="G19" s="313">
        <v>0</v>
      </c>
      <c r="H19" s="39"/>
      <c r="I19" s="313">
        <v>0</v>
      </c>
      <c r="J19" s="39"/>
      <c r="K19" s="255">
        <f t="shared" si="0"/>
        <v>-30.614830000000001</v>
      </c>
      <c r="L19" s="39"/>
      <c r="M19" s="313">
        <v>0</v>
      </c>
      <c r="N19" s="39"/>
      <c r="O19" s="313">
        <v>0</v>
      </c>
      <c r="P19" s="39"/>
      <c r="Q19" s="313">
        <v>0</v>
      </c>
      <c r="R19" s="39"/>
      <c r="S19" s="313">
        <v>0</v>
      </c>
      <c r="T19" s="39"/>
      <c r="U19" s="255">
        <f>SUM(M19:S19)</f>
        <v>0</v>
      </c>
      <c r="V19" s="382"/>
      <c r="W19" s="354">
        <f>IFERROR(IF((OR((U19/K19)-1&lt;-Index!$H$4,(U19/K19)-1&gt;Index!$H$4,AND(U19&lt;0,K19&gt;0),AND(U19&gt;0,K19&lt;0))),"n.m.",(U19/K19)-1),"n.m.")</f>
        <v>-1</v>
      </c>
      <c r="X19" s="467"/>
    </row>
    <row r="20" spans="1:25">
      <c r="A20" s="39" t="s">
        <v>14</v>
      </c>
      <c r="B20" s="39"/>
      <c r="C20" s="29">
        <v>-2.74397</v>
      </c>
      <c r="D20" s="39"/>
      <c r="E20" s="29">
        <v>-2.7440099999999994</v>
      </c>
      <c r="F20" s="39"/>
      <c r="G20" s="29">
        <v>-2.7446200000000003</v>
      </c>
      <c r="H20" s="39"/>
      <c r="I20" s="29">
        <v>-2.7415400000000005</v>
      </c>
      <c r="J20" s="39"/>
      <c r="K20" s="353">
        <f>SUM(C20:I20)</f>
        <v>-10.97414</v>
      </c>
      <c r="L20" s="39"/>
      <c r="M20" s="29">
        <v>-2.7415500000000002</v>
      </c>
      <c r="N20" s="39"/>
      <c r="O20" s="29">
        <v>-2.9720999999999993</v>
      </c>
      <c r="P20" s="39"/>
      <c r="Q20" s="29">
        <v>-3.3797800000000002</v>
      </c>
      <c r="R20" s="39"/>
      <c r="S20" s="29">
        <v>-3.36158</v>
      </c>
      <c r="T20" s="39"/>
      <c r="U20" s="353">
        <f>SUM(M20:S20)</f>
        <v>-12.45501</v>
      </c>
      <c r="V20" s="382"/>
      <c r="W20" s="358">
        <f>IFERROR(IF((OR((U20/K20)-1&lt;-Index!$H$4,(U20/K20)-1&gt;Index!$H$4,AND(U20&lt;0,K20&gt;0),AND(U20&gt;0,K20&lt;0))),"n.m.",(U20/K20)-1),"n.m.")</f>
        <v>0.13494178131498225</v>
      </c>
      <c r="X20" s="468"/>
    </row>
    <row r="21" spans="1:25" s="5" customFormat="1" ht="13.5" thickBot="1">
      <c r="A21" s="368" t="s">
        <v>24</v>
      </c>
      <c r="B21" s="363"/>
      <c r="C21" s="369">
        <f t="shared" ref="C21:U21" si="4">SUM(C16:C20)</f>
        <v>-26.717640000000003</v>
      </c>
      <c r="D21" s="363"/>
      <c r="E21" s="369">
        <f t="shared" si="4"/>
        <v>4.3020000000000724E-2</v>
      </c>
      <c r="F21" s="363"/>
      <c r="G21" s="369">
        <f t="shared" si="4"/>
        <v>-1.5461700000000009</v>
      </c>
      <c r="H21" s="363"/>
      <c r="I21" s="369">
        <f t="shared" si="4"/>
        <v>-2.9111000000000016</v>
      </c>
      <c r="J21" s="363"/>
      <c r="K21" s="375">
        <f t="shared" si="4"/>
        <v>-31.131890000000006</v>
      </c>
      <c r="L21" s="363"/>
      <c r="M21" s="369">
        <f t="shared" si="4"/>
        <v>-2.77765</v>
      </c>
      <c r="N21" s="363"/>
      <c r="O21" s="369">
        <f t="shared" si="4"/>
        <v>-2.9667999999999992</v>
      </c>
      <c r="P21" s="363"/>
      <c r="Q21" s="369">
        <f t="shared" si="4"/>
        <v>-3.3700800000000002</v>
      </c>
      <c r="R21" s="363"/>
      <c r="S21" s="369">
        <f t="shared" si="4"/>
        <v>-1.1200800000000002</v>
      </c>
      <c r="T21" s="363"/>
      <c r="U21" s="375">
        <f t="shared" si="4"/>
        <v>-10.23461</v>
      </c>
      <c r="V21" s="380"/>
      <c r="W21" s="388">
        <f>IFERROR(IF((OR((U21/K21)-1&lt;-Index!$H$4,(U21/K21)-1&gt;Index!$H$4,AND(U21&lt;0,K21&gt;0),AND(U21&gt;0,K21&lt;0))),"n.m.",(U21/K21)-1),"n.m.")</f>
        <v>-0.67124996265886849</v>
      </c>
      <c r="X21" s="473"/>
    </row>
    <row r="22" spans="1:25" s="6" customFormat="1">
      <c r="A22" s="85" t="s">
        <v>41</v>
      </c>
      <c r="B22" s="363"/>
      <c r="C22" s="84">
        <f t="shared" ref="C22:U22" si="5">C21+C15</f>
        <v>528.20090000000027</v>
      </c>
      <c r="D22" s="363"/>
      <c r="E22" s="84">
        <f t="shared" si="5"/>
        <v>505.35335000000003</v>
      </c>
      <c r="F22" s="363"/>
      <c r="G22" s="84">
        <f t="shared" si="5"/>
        <v>598.90216000000021</v>
      </c>
      <c r="H22" s="363"/>
      <c r="I22" s="84">
        <f t="shared" si="5"/>
        <v>633.77075000000104</v>
      </c>
      <c r="J22" s="363"/>
      <c r="K22" s="377">
        <f t="shared" si="5"/>
        <v>2266.2271599999999</v>
      </c>
      <c r="L22" s="363"/>
      <c r="M22" s="84">
        <f t="shared" si="5"/>
        <v>460.47566999999992</v>
      </c>
      <c r="N22" s="363"/>
      <c r="O22" s="84">
        <f t="shared" si="5"/>
        <v>495.11299000000014</v>
      </c>
      <c r="P22" s="363"/>
      <c r="Q22" s="84">
        <f t="shared" si="5"/>
        <v>600.17664000000002</v>
      </c>
      <c r="R22" s="363"/>
      <c r="S22" s="84">
        <f t="shared" si="5"/>
        <v>638.59799999999916</v>
      </c>
      <c r="T22" s="363"/>
      <c r="U22" s="377">
        <f t="shared" si="5"/>
        <v>2194.3632999999995</v>
      </c>
      <c r="V22" s="380"/>
      <c r="W22" s="358">
        <f>IFERROR(IF((OR((U22/K22)-1&lt;-Index!$H$4,(U22/K22)-1&gt;Index!$H$4,AND(U22&lt;0,K22&gt;0),AND(U22&gt;0,K22&lt;0))),"n.m.",(U22/K22)-1),"n.m.")</f>
        <v>-3.1710792840379032E-2</v>
      </c>
      <c r="X22" s="474"/>
    </row>
    <row r="23" spans="1:25" ht="13.5" thickBot="1">
      <c r="A23" s="370" t="s">
        <v>16</v>
      </c>
      <c r="B23" s="39"/>
      <c r="C23" s="326">
        <v>-199.14292</v>
      </c>
      <c r="D23" s="39"/>
      <c r="E23" s="326">
        <v>-176.12179000000003</v>
      </c>
      <c r="F23" s="39"/>
      <c r="G23" s="326">
        <v>-224.59429</v>
      </c>
      <c r="H23" s="39"/>
      <c r="I23" s="326">
        <v>-216.9374499999999</v>
      </c>
      <c r="J23" s="39"/>
      <c r="K23" s="347">
        <f>SUM(C23:I23)</f>
        <v>-816.79644999999994</v>
      </c>
      <c r="L23" s="39"/>
      <c r="M23" s="326">
        <v>-165.06798999999998</v>
      </c>
      <c r="N23" s="39"/>
      <c r="O23" s="326">
        <v>-175.4032</v>
      </c>
      <c r="P23" s="39"/>
      <c r="Q23" s="326">
        <v>-224.89352999999994</v>
      </c>
      <c r="R23" s="39"/>
      <c r="S23" s="326">
        <v>-218.43207000000007</v>
      </c>
      <c r="T23" s="39"/>
      <c r="U23" s="347">
        <f>SUM(M23:S23)</f>
        <v>-783.79678999999999</v>
      </c>
      <c r="V23" s="382"/>
      <c r="W23" s="361">
        <f>IFERROR(IF((OR((U23/K23)-1&lt;-Index!$H$4,(U23/K23)-1&gt;Index!$H$4,AND(U23&lt;0,K23&gt;0),AND(U23&gt;0,K23&lt;0))),"n.m.",(U23/K23)-1),"n.m.")</f>
        <v>-4.0401326425941186E-2</v>
      </c>
      <c r="X23" s="475"/>
    </row>
    <row r="24" spans="1:25" ht="13.5" thickBot="1">
      <c r="A24" s="48" t="s">
        <v>2</v>
      </c>
      <c r="B24" s="363"/>
      <c r="C24" s="30">
        <f t="shared" ref="C24:U24" si="6">SUM(C22:C23)</f>
        <v>329.05798000000027</v>
      </c>
      <c r="D24" s="363"/>
      <c r="E24" s="30">
        <f t="shared" si="6"/>
        <v>329.23156</v>
      </c>
      <c r="F24" s="363"/>
      <c r="G24" s="30">
        <f t="shared" si="6"/>
        <v>374.30787000000021</v>
      </c>
      <c r="H24" s="363"/>
      <c r="I24" s="30">
        <f t="shared" si="6"/>
        <v>416.83330000000115</v>
      </c>
      <c r="J24" s="363"/>
      <c r="K24" s="376">
        <f t="shared" si="6"/>
        <v>1449.4307100000001</v>
      </c>
      <c r="L24" s="363"/>
      <c r="M24" s="30">
        <f t="shared" si="6"/>
        <v>295.40767999999991</v>
      </c>
      <c r="N24" s="363"/>
      <c r="O24" s="30">
        <f t="shared" si="6"/>
        <v>319.70979000000011</v>
      </c>
      <c r="P24" s="363"/>
      <c r="Q24" s="30">
        <f t="shared" si="6"/>
        <v>375.28311000000008</v>
      </c>
      <c r="R24" s="363"/>
      <c r="S24" s="30">
        <f t="shared" si="6"/>
        <v>420.16592999999909</v>
      </c>
      <c r="T24" s="363"/>
      <c r="U24" s="376">
        <f t="shared" si="6"/>
        <v>1410.5665099999997</v>
      </c>
      <c r="V24" s="380"/>
      <c r="W24" s="362">
        <f>IFERROR(IF((OR((U24/K24)-1&lt;-Index!$H$4,(U24/K24)-1&gt;Index!$H$4,AND(U24&lt;0,K24&gt;0),AND(U24&gt;0,K24&lt;0))),"n.m.",(U24/K24)-1),"n.m.")</f>
        <v>-2.6813423871776876E-2</v>
      </c>
      <c r="X24" s="472"/>
    </row>
    <row r="25" spans="1:25">
      <c r="A25" s="56" t="s">
        <v>51</v>
      </c>
      <c r="B25" s="56"/>
      <c r="C25" s="29"/>
      <c r="D25" s="56"/>
      <c r="E25" s="29"/>
      <c r="F25" s="56"/>
      <c r="G25" s="29"/>
      <c r="H25" s="56"/>
      <c r="I25" s="29"/>
      <c r="J25" s="56"/>
      <c r="K25" s="335"/>
      <c r="L25" s="56"/>
      <c r="M25" s="29"/>
      <c r="N25" s="56"/>
      <c r="O25" s="29"/>
      <c r="P25" s="56"/>
      <c r="Q25" s="29"/>
      <c r="R25" s="56"/>
      <c r="S25" s="29"/>
      <c r="T25" s="56"/>
      <c r="U25" s="335"/>
      <c r="V25" s="380"/>
      <c r="W25" s="358"/>
      <c r="X25" s="466"/>
    </row>
    <row r="26" spans="1:25">
      <c r="A26" s="416" t="s">
        <v>84</v>
      </c>
      <c r="B26" s="415"/>
      <c r="C26" s="372">
        <v>16.729970000000002</v>
      </c>
      <c r="D26" s="415"/>
      <c r="E26" s="372">
        <v>15.711689999999997</v>
      </c>
      <c r="F26" s="415"/>
      <c r="G26" s="372">
        <v>19.577449999999999</v>
      </c>
      <c r="H26" s="415"/>
      <c r="I26" s="372">
        <v>19.478190000000012</v>
      </c>
      <c r="J26" s="415"/>
      <c r="K26" s="378">
        <f>SUM(C26:I26)</f>
        <v>71.49730000000001</v>
      </c>
      <c r="L26" s="415"/>
      <c r="M26" s="372">
        <v>14.22425</v>
      </c>
      <c r="N26" s="415"/>
      <c r="O26" s="372">
        <v>14.649419999999997</v>
      </c>
      <c r="P26" s="415"/>
      <c r="Q26" s="372">
        <v>17.657550000000008</v>
      </c>
      <c r="R26" s="415"/>
      <c r="S26" s="372">
        <v>19.913339999999991</v>
      </c>
      <c r="T26" s="415"/>
      <c r="U26" s="378">
        <f>SUM(M26:S26)</f>
        <v>66.444559999999996</v>
      </c>
      <c r="V26" s="395"/>
      <c r="W26" s="396">
        <f>IFERROR(IF((OR((U26/K26)-1&lt;-Index!$H$4,(U26/K26)-1&gt;Index!$H$4,AND(U26&lt;0,K26&gt;0),AND(U26&gt;0,K26&lt;0))),"n.m.",(U26/K26)-1),"n.m.")</f>
        <v>-7.0670360978666524E-2</v>
      </c>
      <c r="X26" s="476"/>
    </row>
    <row r="27" spans="1:25" ht="13.5" thickBot="1">
      <c r="A27" s="328" t="s">
        <v>153</v>
      </c>
      <c r="B27" s="373"/>
      <c r="C27" s="33">
        <f t="shared" ref="C27:U27" si="7">C24-C26</f>
        <v>312.32801000000029</v>
      </c>
      <c r="D27" s="373"/>
      <c r="E27" s="33">
        <f t="shared" si="7"/>
        <v>313.51987000000003</v>
      </c>
      <c r="F27" s="373"/>
      <c r="G27" s="33">
        <f t="shared" si="7"/>
        <v>354.73042000000021</v>
      </c>
      <c r="H27" s="373"/>
      <c r="I27" s="33">
        <f t="shared" si="7"/>
        <v>397.3551100000011</v>
      </c>
      <c r="J27" s="373"/>
      <c r="K27" s="427">
        <f t="shared" si="7"/>
        <v>1377.9334100000001</v>
      </c>
      <c r="L27" s="373"/>
      <c r="M27" s="33">
        <f t="shared" si="7"/>
        <v>281.18342999999993</v>
      </c>
      <c r="N27" s="373"/>
      <c r="O27" s="33">
        <f t="shared" si="7"/>
        <v>305.06037000000009</v>
      </c>
      <c r="P27" s="373"/>
      <c r="Q27" s="33">
        <f t="shared" si="7"/>
        <v>357.62556000000006</v>
      </c>
      <c r="R27" s="373"/>
      <c r="S27" s="33">
        <f t="shared" si="7"/>
        <v>400.25258999999909</v>
      </c>
      <c r="T27" s="373"/>
      <c r="U27" s="427">
        <f t="shared" si="7"/>
        <v>1344.1219499999997</v>
      </c>
      <c r="V27" s="398"/>
      <c r="W27" s="358">
        <f>IFERROR(IF((OR((U27/K27)-1&lt;-Index!$H$4,(U27/K27)-1&gt;Index!$H$4,AND(U27&lt;0,K27&gt;0),AND(U27&gt;0,K27&lt;0))),"n.m.",(U27/K27)-1),"n.m.")</f>
        <v>-2.4537804043811007E-2</v>
      </c>
      <c r="X27" s="477"/>
    </row>
    <row r="28" spans="1:25" ht="13.5" thickBot="1">
      <c r="A28" s="52" t="s">
        <v>151</v>
      </c>
      <c r="B28" s="363"/>
      <c r="C28" s="644">
        <f>-C14/C9*100</f>
        <v>64.711192798144197</v>
      </c>
      <c r="D28" s="643"/>
      <c r="E28" s="644">
        <f>-E14/E9*100</f>
        <v>67.361509538789775</v>
      </c>
      <c r="F28" s="643"/>
      <c r="G28" s="644">
        <f>-G14/G9*100</f>
        <v>63.30342962474176</v>
      </c>
      <c r="H28" s="643"/>
      <c r="I28" s="644">
        <f>-I14/I9*100</f>
        <v>63.032205818112772</v>
      </c>
      <c r="J28" s="643"/>
      <c r="K28" s="642">
        <f>-K14/K9*100</f>
        <v>64.542672814297489</v>
      </c>
      <c r="L28" s="643"/>
      <c r="M28" s="644">
        <f>-M14/M9*100</f>
        <v>66.615828925873629</v>
      </c>
      <c r="N28" s="643"/>
      <c r="O28" s="644">
        <f>-O14/O9*100</f>
        <v>65.402651266079559</v>
      </c>
      <c r="P28" s="643"/>
      <c r="Q28" s="644">
        <f>-Q14/Q9*100</f>
        <v>60.777832798648014</v>
      </c>
      <c r="R28" s="643"/>
      <c r="S28" s="644">
        <f>-S14/S9*100</f>
        <v>61.375076286898633</v>
      </c>
      <c r="T28" s="643"/>
      <c r="U28" s="642">
        <f>-U14/U9*100</f>
        <v>63.39283160093445</v>
      </c>
      <c r="V28" s="363"/>
      <c r="W28" s="697">
        <f>IF(OR(AND(K28&lt;0,U28&gt;0),AND(K28&gt;0,U28&lt;0),K28=0,K28="-",U28="-"),"-",(U28-K28))</f>
        <v>-1.1498412133630396</v>
      </c>
      <c r="X28" s="478" t="s">
        <v>33</v>
      </c>
    </row>
    <row r="29" spans="1:25">
      <c r="A29" s="596" t="s">
        <v>147</v>
      </c>
      <c r="B29" s="363"/>
      <c r="C29" s="598">
        <v>1933.0706076262618</v>
      </c>
      <c r="D29" s="363"/>
      <c r="E29" s="598">
        <v>1811.0308485761957</v>
      </c>
      <c r="F29" s="363"/>
      <c r="G29" s="598">
        <v>1746.3831354124197</v>
      </c>
      <c r="H29" s="363"/>
      <c r="I29" s="598">
        <v>1762.8963667935543</v>
      </c>
      <c r="J29" s="363"/>
      <c r="K29" s="597">
        <v>1762.8963667935543</v>
      </c>
      <c r="L29" s="363"/>
      <c r="M29" s="598">
        <v>1749.5407203638642</v>
      </c>
      <c r="N29" s="363"/>
      <c r="O29" s="598">
        <v>1830.3636151761</v>
      </c>
      <c r="P29" s="363"/>
      <c r="Q29" s="598">
        <v>1858.66876114717</v>
      </c>
      <c r="R29" s="363"/>
      <c r="S29" s="598">
        <v>1870.9859929315</v>
      </c>
      <c r="T29" s="363"/>
      <c r="U29" s="597">
        <v>1870.9859929315</v>
      </c>
      <c r="V29" s="363"/>
      <c r="W29" s="599">
        <f>IFERROR(IF((OR((U29/K29)-1&lt;-Index!$H$4,(U29/K29)-1&gt;Index!$H$4,AND(U29&lt;0,K29&gt;0),AND(U29&gt;0,K29&lt;0))),"n.m.",(U29/K29)-1),"n.m.")</f>
        <v>6.1313658689163164E-2</v>
      </c>
      <c r="X29" s="600"/>
    </row>
    <row r="30" spans="1:25">
      <c r="A30" s="72" t="s">
        <v>148</v>
      </c>
      <c r="B30" s="171"/>
      <c r="C30" s="29">
        <v>525.02618342711617</v>
      </c>
      <c r="D30" s="171"/>
      <c r="E30" s="29">
        <v>487.86285987686369</v>
      </c>
      <c r="F30" s="171"/>
      <c r="G30" s="29">
        <v>487.54906378446663</v>
      </c>
      <c r="H30" s="171"/>
      <c r="I30" s="29">
        <v>487.01049673238435</v>
      </c>
      <c r="J30" s="171"/>
      <c r="K30" s="335">
        <v>487.01049673238435</v>
      </c>
      <c r="L30" s="171"/>
      <c r="M30" s="29">
        <v>507.33981111656453</v>
      </c>
      <c r="N30" s="171"/>
      <c r="O30" s="29">
        <v>523.62910303891999</v>
      </c>
      <c r="P30" s="171"/>
      <c r="Q30" s="29">
        <v>531.81494200580005</v>
      </c>
      <c r="R30" s="171"/>
      <c r="S30" s="29">
        <v>510.16876555613999</v>
      </c>
      <c r="T30" s="171"/>
      <c r="U30" s="335">
        <v>510.16876555613999</v>
      </c>
      <c r="V30" s="171"/>
      <c r="W30" s="358">
        <f>IFERROR(IF((OR((U30/K30)-1&lt;-Index!$H$4,(U30/K30)-1&gt;Index!$H$4,AND(U30&lt;0,K30&gt;0),AND(U30&gt;0,K30&lt;0))),"n.m.",(U30/K30)-1),"n.m.")</f>
        <v>4.755188846880487E-2</v>
      </c>
      <c r="X30" s="403"/>
    </row>
    <row r="31" spans="1:25">
      <c r="A31" s="601" t="s">
        <v>150</v>
      </c>
      <c r="B31" s="171"/>
      <c r="C31" s="317">
        <v>1408.0444241991456</v>
      </c>
      <c r="D31" s="171"/>
      <c r="E31" s="317">
        <v>1323.167988699332</v>
      </c>
      <c r="F31" s="171"/>
      <c r="G31" s="317">
        <v>1258.8340716279531</v>
      </c>
      <c r="H31" s="171"/>
      <c r="I31" s="317">
        <v>1275.88587006117</v>
      </c>
      <c r="J31" s="171"/>
      <c r="K31" s="348">
        <v>1275.88587006117</v>
      </c>
      <c r="L31" s="171"/>
      <c r="M31" s="317">
        <v>1242.2009092472997</v>
      </c>
      <c r="N31" s="171"/>
      <c r="O31" s="317">
        <v>1306.73451213718</v>
      </c>
      <c r="P31" s="171"/>
      <c r="Q31" s="317">
        <v>1326.85381914137</v>
      </c>
      <c r="R31" s="171"/>
      <c r="S31" s="317">
        <v>1360.8172273753601</v>
      </c>
      <c r="T31" s="171"/>
      <c r="U31" s="348">
        <v>1360.8172273753601</v>
      </c>
      <c r="V31" s="171"/>
      <c r="W31" s="355">
        <f>IFERROR(IF((OR((U31/K31)-1&lt;-Index!$H$4,(U31/K31)-1&gt;Index!$H$4,AND(U31&lt;0,K31&gt;0),AND(U31&gt;0,K31&lt;0))),"n.m.",(U31/K31)-1),"n.m.")</f>
        <v>6.6566578803884946E-2</v>
      </c>
      <c r="X31" s="602"/>
    </row>
    <row r="32" spans="1:25">
      <c r="A32" s="604" t="s">
        <v>217</v>
      </c>
      <c r="B32" s="464"/>
      <c r="C32" s="628">
        <v>-62.1</v>
      </c>
      <c r="D32" s="627"/>
      <c r="E32" s="628">
        <v>-22.5</v>
      </c>
      <c r="F32" s="627"/>
      <c r="G32" s="628">
        <v>-14.8</v>
      </c>
      <c r="H32" s="627"/>
      <c r="I32" s="628">
        <v>-8</v>
      </c>
      <c r="J32" s="627"/>
      <c r="K32" s="626">
        <v>-107.39999999999999</v>
      </c>
      <c r="L32" s="627"/>
      <c r="M32" s="628">
        <v>-9.1</v>
      </c>
      <c r="N32" s="627"/>
      <c r="O32" s="628">
        <v>-19.100000000000001</v>
      </c>
      <c r="P32" s="627"/>
      <c r="Q32" s="628">
        <v>6.2</v>
      </c>
      <c r="R32" s="627"/>
      <c r="S32" s="628">
        <v>1.7</v>
      </c>
      <c r="T32" s="627"/>
      <c r="U32" s="626">
        <v>-20.300000000000004</v>
      </c>
      <c r="V32" s="464"/>
      <c r="W32" s="356">
        <f>IFERROR(IF((OR((U32/K32)-1&lt;-Index!$H$4,(U32/K32)-1&gt;Index!$H$4,AND(U32&lt;0,K32&gt;0),AND(U32&gt;0,K32&lt;0))),"n.m.",(U32/K32)-1),"n.m.")</f>
        <v>-0.81098696461824948</v>
      </c>
      <c r="X32" s="605"/>
    </row>
    <row r="33" spans="1:24" ht="13.5" thickBot="1">
      <c r="A33" s="603" t="s">
        <v>149</v>
      </c>
      <c r="B33" s="464"/>
      <c r="C33" s="65">
        <v>59.087249999999997</v>
      </c>
      <c r="D33" s="464"/>
      <c r="E33" s="65">
        <v>52.025119999999994</v>
      </c>
      <c r="F33" s="464"/>
      <c r="G33" s="65">
        <v>192.42941999999999</v>
      </c>
      <c r="H33" s="464"/>
      <c r="I33" s="65">
        <v>303.18913000000009</v>
      </c>
      <c r="J33" s="464"/>
      <c r="K33" s="379">
        <v>606.73092000000008</v>
      </c>
      <c r="L33" s="464"/>
      <c r="M33" s="65">
        <v>52.15213</v>
      </c>
      <c r="N33" s="464"/>
      <c r="O33" s="65">
        <v>74.422989999999984</v>
      </c>
      <c r="P33" s="464"/>
      <c r="Q33" s="65">
        <v>119.60983000000002</v>
      </c>
      <c r="R33" s="464"/>
      <c r="S33" s="65">
        <v>227.77879999999999</v>
      </c>
      <c r="T33" s="464"/>
      <c r="U33" s="379">
        <v>473.96375</v>
      </c>
      <c r="V33" s="464"/>
      <c r="W33" s="362">
        <f>IFERROR(IF((OR((U33/K33)-1&lt;-Index!$H$4,(U33/K33)-1&gt;Index!$H$4,AND(U33&lt;0,K33&gt;0),AND(U33&gt;0,K33&lt;0))),"n.m.",(U33/K33)-1),"n.m.")</f>
        <v>-0.21882380743015384</v>
      </c>
      <c r="X33" s="478"/>
    </row>
    <row r="34" spans="1:24">
      <c r="B34" s="38"/>
      <c r="D34" s="38"/>
      <c r="F34" s="38"/>
      <c r="H34" s="38"/>
      <c r="J34" s="38"/>
      <c r="L34" s="38"/>
      <c r="N34" s="38"/>
      <c r="P34" s="38"/>
      <c r="R34" s="38"/>
      <c r="T34" s="38"/>
      <c r="V34" s="38"/>
    </row>
    <row r="35" spans="1:24">
      <c r="B35" s="38"/>
      <c r="D35" s="38"/>
      <c r="F35" s="38"/>
      <c r="H35" s="38"/>
      <c r="J35" s="38"/>
      <c r="L35" s="38"/>
      <c r="N35" s="38"/>
      <c r="P35" s="38"/>
      <c r="R35" s="38"/>
      <c r="T35" s="38"/>
      <c r="V35" s="38"/>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CY39"/>
  <sheetViews>
    <sheetView showGridLines="0" zoomScaleNormal="100" workbookViewId="0">
      <pane xSplit="1" ySplit="4" topLeftCell="B5" activePane="bottomRight" state="frozen"/>
      <selection activeCell="A38" sqref="A38:IV38"/>
      <selection pane="topRight" activeCell="A38" sqref="A38:IV38"/>
      <selection pane="bottomLeft" activeCell="A38" sqref="A38:IV38"/>
      <selection pane="bottomRight"/>
    </sheetView>
  </sheetViews>
  <sheetFormatPr baseColWidth="10" defaultColWidth="9.140625" defaultRowHeight="12.75"/>
  <cols>
    <col min="1" max="1" width="69.7109375" style="25" customWidth="1"/>
    <col min="2" max="2" width="2.7109375" style="25" customWidth="1"/>
    <col min="3" max="3" width="8.7109375" style="51" customWidth="1"/>
    <col min="4" max="4" width="2.7109375" style="25" customWidth="1"/>
    <col min="5" max="5" width="8.7109375" style="51" customWidth="1"/>
    <col min="6" max="6" width="2.7109375" style="25" customWidth="1"/>
    <col min="7" max="7" width="8.7109375" style="51" customWidth="1"/>
    <col min="8" max="8" width="2.7109375" style="25" customWidth="1"/>
    <col min="9" max="9" width="8.7109375" style="51" customWidth="1"/>
    <col min="10" max="10" width="2.7109375" style="25" customWidth="1"/>
    <col min="11" max="11" width="8.7109375" style="51" customWidth="1"/>
    <col min="12" max="12" width="2.7109375" style="25" customWidth="1"/>
    <col min="13" max="13" width="8.7109375" style="51" customWidth="1"/>
    <col min="14" max="14" width="2.7109375" style="25" customWidth="1"/>
    <col min="15" max="15" width="8.7109375" style="51" customWidth="1"/>
    <col min="16" max="16" width="2.7109375" style="25" customWidth="1"/>
    <col min="17" max="17" width="8.7109375" style="51" customWidth="1"/>
    <col min="18" max="18" width="2.7109375" style="25" customWidth="1"/>
    <col min="19" max="19" width="8.7109375" style="51" customWidth="1"/>
    <col min="20" max="20" width="2.7109375" style="25" customWidth="1"/>
    <col min="21" max="21" width="8.7109375" style="51" customWidth="1"/>
    <col min="22" max="22" width="2.7109375" style="25" customWidth="1"/>
    <col min="23" max="23" width="8.7109375" style="4" customWidth="1"/>
    <col min="24" max="24" width="1.7109375" style="4" customWidth="1"/>
    <col min="25" max="16384" width="9.140625" style="4"/>
  </cols>
  <sheetData>
    <row r="1" spans="1:87" s="8" customFormat="1" ht="18">
      <c r="A1" s="213" t="s">
        <v>174</v>
      </c>
      <c r="B1" s="213"/>
      <c r="C1" s="17"/>
      <c r="D1" s="213"/>
      <c r="E1" s="17"/>
      <c r="F1" s="213"/>
      <c r="G1" s="17"/>
      <c r="H1" s="213"/>
      <c r="I1" s="17"/>
      <c r="J1" s="213"/>
      <c r="K1" s="17"/>
      <c r="L1" s="213"/>
      <c r="M1" s="17"/>
      <c r="N1" s="213"/>
      <c r="O1" s="17"/>
      <c r="P1" s="213"/>
      <c r="Q1" s="17"/>
      <c r="R1" s="213"/>
      <c r="S1" s="17"/>
      <c r="T1" s="213"/>
      <c r="U1" s="17"/>
      <c r="V1" s="213"/>
      <c r="W1" s="17"/>
      <c r="X1" s="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8" t="s">
        <v>158</v>
      </c>
      <c r="B2" s="68"/>
      <c r="C2" s="17"/>
      <c r="D2" s="68"/>
      <c r="E2" s="155"/>
      <c r="F2" s="68"/>
      <c r="G2" s="17"/>
      <c r="H2" s="68"/>
      <c r="I2" s="155"/>
      <c r="J2" s="68"/>
      <c r="K2" s="155"/>
      <c r="L2" s="68"/>
      <c r="M2" s="17"/>
      <c r="N2" s="68"/>
      <c r="O2" s="17"/>
      <c r="P2" s="68"/>
      <c r="Q2" s="17"/>
      <c r="R2" s="68"/>
      <c r="S2" s="17"/>
      <c r="T2" s="68"/>
      <c r="U2" s="17"/>
      <c r="V2" s="68"/>
      <c r="W2" s="17"/>
      <c r="X2" s="9"/>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25" customFormat="1" ht="9" customHeight="1" thickBot="1">
      <c r="C3" s="50"/>
      <c r="E3" s="50"/>
      <c r="G3" s="50"/>
      <c r="I3" s="50"/>
      <c r="K3" s="50"/>
      <c r="M3" s="50"/>
      <c r="O3" s="50"/>
      <c r="Q3" s="50"/>
      <c r="S3" s="50"/>
      <c r="U3" s="50"/>
    </row>
    <row r="4" spans="1:87" ht="15" customHeight="1" thickBot="1">
      <c r="A4" s="308" t="s">
        <v>143</v>
      </c>
      <c r="B4" s="418"/>
      <c r="C4" s="309" t="str">
        <f>'Allianz Group'!C4</f>
        <v>1Q15</v>
      </c>
      <c r="D4" s="418"/>
      <c r="E4" s="309" t="str">
        <f>'Allianz Group'!E4</f>
        <v>2Q15</v>
      </c>
      <c r="F4" s="418"/>
      <c r="G4" s="309" t="str">
        <f>'Allianz Group'!G4</f>
        <v>3Q15</v>
      </c>
      <c r="H4" s="418"/>
      <c r="I4" s="309" t="str">
        <f>'Allianz Group'!I4</f>
        <v>4Q15</v>
      </c>
      <c r="J4" s="418"/>
      <c r="K4" s="350">
        <f>'Allianz Group'!K4</f>
        <v>2015</v>
      </c>
      <c r="L4" s="418"/>
      <c r="M4" s="309" t="str">
        <f>'Allianz Group'!M4</f>
        <v>1Q16</v>
      </c>
      <c r="N4" s="418"/>
      <c r="O4" s="309" t="str">
        <f>'Allianz Group'!O4</f>
        <v>2Q16</v>
      </c>
      <c r="P4" s="418"/>
      <c r="Q4" s="309" t="str">
        <f>'Allianz Group'!Q4</f>
        <v>3Q16</v>
      </c>
      <c r="R4" s="418"/>
      <c r="S4" s="309" t="str">
        <f>'Allianz Group'!S4</f>
        <v>4Q16</v>
      </c>
      <c r="T4" s="418"/>
      <c r="U4" s="350">
        <f>'Allianz Group'!U4</f>
        <v>2016</v>
      </c>
      <c r="V4" s="431"/>
      <c r="W4" s="350" t="str">
        <f>'Allianz Group'!W4</f>
        <v>∆ 16 / 15</v>
      </c>
    </row>
    <row r="5" spans="1:87" ht="13.5" thickBot="1">
      <c r="A5" s="52" t="s">
        <v>49</v>
      </c>
      <c r="B5" s="363"/>
      <c r="C5" s="30">
        <v>139.52114</v>
      </c>
      <c r="D5" s="363"/>
      <c r="E5" s="30">
        <v>130.84032999999999</v>
      </c>
      <c r="F5" s="363"/>
      <c r="G5" s="30">
        <v>146.02035000000001</v>
      </c>
      <c r="H5" s="363"/>
      <c r="I5" s="30">
        <v>160.16549000000003</v>
      </c>
      <c r="J5" s="363"/>
      <c r="K5" s="376">
        <f t="shared" ref="K5:K30" si="0">SUM(C5:I5)</f>
        <v>576.54731000000004</v>
      </c>
      <c r="L5" s="363"/>
      <c r="M5" s="30">
        <v>128.63380000000001</v>
      </c>
      <c r="N5" s="363"/>
      <c r="O5" s="30">
        <v>143.66471999999999</v>
      </c>
      <c r="P5" s="363"/>
      <c r="Q5" s="30">
        <v>127.72631000000001</v>
      </c>
      <c r="R5" s="363"/>
      <c r="S5" s="30">
        <v>151.23718000000002</v>
      </c>
      <c r="T5" s="363"/>
      <c r="U5" s="376">
        <f>SUM(M5:S5)</f>
        <v>551.26201000000003</v>
      </c>
      <c r="V5" s="380"/>
      <c r="W5" s="362">
        <f>IFERROR(IF((OR((U5/K5)-1&lt;-Index!$H$4,(U5/K5)-1&gt;Index!$H$4,AND(U5&lt;0,K5&gt;0),AND(U5&gt;0,K5&lt;0))),"n.m.",(U5/K5)-1),"n.m.")</f>
        <v>-4.3856418305030398E-2</v>
      </c>
    </row>
    <row r="6" spans="1:87">
      <c r="A6" s="28" t="s">
        <v>4</v>
      </c>
      <c r="B6" s="39"/>
      <c r="C6" s="29">
        <v>192.87620000000001</v>
      </c>
      <c r="D6" s="39"/>
      <c r="E6" s="29">
        <v>219.19976999999997</v>
      </c>
      <c r="F6" s="39"/>
      <c r="G6" s="29">
        <v>198.41996000000006</v>
      </c>
      <c r="H6" s="39"/>
      <c r="I6" s="29">
        <v>180.00025999999991</v>
      </c>
      <c r="J6" s="39"/>
      <c r="K6" s="335">
        <f t="shared" si="0"/>
        <v>790.49618999999996</v>
      </c>
      <c r="L6" s="39"/>
      <c r="M6" s="29">
        <v>183.88051999999999</v>
      </c>
      <c r="N6" s="39"/>
      <c r="O6" s="29">
        <v>186.14844000000005</v>
      </c>
      <c r="P6" s="39"/>
      <c r="Q6" s="29">
        <v>169.13434999999998</v>
      </c>
      <c r="R6" s="39"/>
      <c r="S6" s="29">
        <v>167.59015999999997</v>
      </c>
      <c r="T6" s="39"/>
      <c r="U6" s="335">
        <f>SUM(M6:S6)</f>
        <v>706.75346999999999</v>
      </c>
      <c r="V6" s="382"/>
      <c r="W6" s="358">
        <f>IFERROR(IF((OR((U6/K6)-1&lt;-Index!$H$4,(U6/K6)-1&gt;Index!$H$4,AND(U6&lt;0,K6&gt;0),AND(U6&gt;0,K6&lt;0))),"n.m.",(U6/K6)-1),"n.m.")</f>
        <v>-0.10593690527464772</v>
      </c>
    </row>
    <row r="7" spans="1:87">
      <c r="A7" s="234" t="s">
        <v>30</v>
      </c>
      <c r="B7" s="39"/>
      <c r="C7" s="313">
        <v>10.37373</v>
      </c>
      <c r="D7" s="39"/>
      <c r="E7" s="313">
        <v>-10.75163</v>
      </c>
      <c r="F7" s="39"/>
      <c r="G7" s="313">
        <v>-9.6027199999999997</v>
      </c>
      <c r="H7" s="39"/>
      <c r="I7" s="313">
        <v>-4.7211799999999986</v>
      </c>
      <c r="J7" s="39"/>
      <c r="K7" s="255">
        <f t="shared" si="0"/>
        <v>-14.701799999999999</v>
      </c>
      <c r="L7" s="39"/>
      <c r="M7" s="313">
        <v>10.99113</v>
      </c>
      <c r="N7" s="39"/>
      <c r="O7" s="313">
        <v>1.2988299999999988</v>
      </c>
      <c r="P7" s="39"/>
      <c r="Q7" s="313">
        <v>12.488360000000002</v>
      </c>
      <c r="R7" s="39"/>
      <c r="S7" s="313">
        <v>-6.7991500000000009</v>
      </c>
      <c r="T7" s="39"/>
      <c r="U7" s="255">
        <f>SUM(M7:S7)</f>
        <v>17.97917</v>
      </c>
      <c r="V7" s="382"/>
      <c r="W7" s="354" t="str">
        <f>IFERROR(IF((OR((U7/K7)-1&lt;-Index!$H$4,(U7/K7)-1&gt;Index!$H$4,AND(U7&lt;0,K7&gt;0),AND(U7&gt;0,K7&lt;0))),"n.m.",(U7/K7)-1),"n.m.")</f>
        <v>n.m.</v>
      </c>
    </row>
    <row r="8" spans="1:87">
      <c r="A8" s="234" t="s">
        <v>20</v>
      </c>
      <c r="B8" s="39"/>
      <c r="C8" s="313">
        <v>199.50221999999999</v>
      </c>
      <c r="D8" s="39"/>
      <c r="E8" s="313">
        <v>207.19688999999997</v>
      </c>
      <c r="F8" s="39"/>
      <c r="G8" s="313">
        <v>253.13057000000009</v>
      </c>
      <c r="H8" s="39"/>
      <c r="I8" s="313">
        <v>314.38025000000005</v>
      </c>
      <c r="J8" s="39"/>
      <c r="K8" s="255">
        <f t="shared" si="0"/>
        <v>974.2099300000001</v>
      </c>
      <c r="L8" s="39"/>
      <c r="M8" s="313">
        <v>305.51481000000001</v>
      </c>
      <c r="N8" s="39"/>
      <c r="O8" s="313">
        <v>337.75837999999999</v>
      </c>
      <c r="P8" s="39"/>
      <c r="Q8" s="313">
        <v>313.49124000000006</v>
      </c>
      <c r="R8" s="39"/>
      <c r="S8" s="313">
        <v>108.88065999999992</v>
      </c>
      <c r="T8" s="39"/>
      <c r="U8" s="255">
        <f>SUM(M8:S8)</f>
        <v>1065.64509</v>
      </c>
      <c r="V8" s="382"/>
      <c r="W8" s="354">
        <f>IFERROR(IF((OR((U8/K8)-1&lt;-Index!$H$4,(U8/K8)-1&gt;Index!$H$4,AND(U8&lt;0,K8&gt;0),AND(U8&gt;0,K8&lt;0))),"n.m.",(U8/K8)-1),"n.m.")</f>
        <v>9.3855705207192663E-2</v>
      </c>
    </row>
    <row r="9" spans="1:87">
      <c r="A9" s="39" t="s">
        <v>0</v>
      </c>
      <c r="B9" s="39"/>
      <c r="C9" s="35">
        <v>147.95343</v>
      </c>
      <c r="D9" s="39"/>
      <c r="E9" s="35">
        <v>0.20258000000001175</v>
      </c>
      <c r="F9" s="39"/>
      <c r="G9" s="35">
        <v>0.15546000000000504</v>
      </c>
      <c r="H9" s="39"/>
      <c r="I9" s="35">
        <v>0.78161999999997533</v>
      </c>
      <c r="J9" s="39"/>
      <c r="K9" s="353">
        <f t="shared" si="0"/>
        <v>149.09308999999999</v>
      </c>
      <c r="L9" s="39"/>
      <c r="M9" s="35">
        <v>147.91332999999997</v>
      </c>
      <c r="N9" s="39"/>
      <c r="O9" s="35">
        <v>8.8420000000013488E-2</v>
      </c>
      <c r="P9" s="39"/>
      <c r="Q9" s="35">
        <v>9.542000000001849E-2</v>
      </c>
      <c r="R9" s="39"/>
      <c r="S9" s="35">
        <v>12.163819999999987</v>
      </c>
      <c r="T9" s="39"/>
      <c r="U9" s="353">
        <f>SUM(M9:S9)</f>
        <v>160.26098999999999</v>
      </c>
      <c r="V9" s="382"/>
      <c r="W9" s="358">
        <f>IFERROR(IF((OR((U9/K9)-1&lt;-Index!$H$4,(U9/K9)-1&gt;Index!$H$4,AND(U9&lt;0,K9&gt;0),AND(U9&gt;0,K9&lt;0))),"n.m.",(U9/K9)-1),"n.m.")</f>
        <v>7.4905550619414951E-2</v>
      </c>
    </row>
    <row r="10" spans="1:87">
      <c r="A10" s="366" t="s">
        <v>21</v>
      </c>
      <c r="B10" s="363"/>
      <c r="C10" s="367">
        <f t="shared" ref="C10:U10" si="1">SUM(C6:C9)</f>
        <v>550.70558000000005</v>
      </c>
      <c r="D10" s="363"/>
      <c r="E10" s="367">
        <f t="shared" si="1"/>
        <v>415.84760999999992</v>
      </c>
      <c r="F10" s="363"/>
      <c r="G10" s="367">
        <f t="shared" si="1"/>
        <v>442.10327000000012</v>
      </c>
      <c r="H10" s="363"/>
      <c r="I10" s="367">
        <f t="shared" si="1"/>
        <v>490.44094999999993</v>
      </c>
      <c r="J10" s="363"/>
      <c r="K10" s="374">
        <f t="shared" si="1"/>
        <v>1899.0974100000001</v>
      </c>
      <c r="L10" s="363"/>
      <c r="M10" s="367">
        <f t="shared" si="1"/>
        <v>648.29979000000003</v>
      </c>
      <c r="N10" s="363"/>
      <c r="O10" s="367">
        <f t="shared" si="1"/>
        <v>525.29407000000015</v>
      </c>
      <c r="P10" s="363"/>
      <c r="Q10" s="367">
        <f t="shared" si="1"/>
        <v>495.20937000000004</v>
      </c>
      <c r="R10" s="363"/>
      <c r="S10" s="367">
        <f t="shared" si="1"/>
        <v>281.83548999999988</v>
      </c>
      <c r="T10" s="363"/>
      <c r="U10" s="374">
        <f t="shared" si="1"/>
        <v>1950.6387199999999</v>
      </c>
      <c r="V10" s="380"/>
      <c r="W10" s="356">
        <f>IFERROR(IF((OR((U10/K10)-1&lt;-Index!$H$4,(U10/K10)-1&gt;Index!$H$4,AND(U10&lt;0,K10&gt;0),AND(U10&gt;0,K10&lt;0))),"n.m.",(U10/K10)-1),"n.m.")</f>
        <v>2.7139898000282159E-2</v>
      </c>
    </row>
    <row r="11" spans="1:87">
      <c r="A11" s="28" t="s">
        <v>38</v>
      </c>
      <c r="B11" s="39"/>
      <c r="C11" s="29">
        <v>-129.67538999999999</v>
      </c>
      <c r="D11" s="39"/>
      <c r="E11" s="29">
        <v>-111.35971999999998</v>
      </c>
      <c r="F11" s="39"/>
      <c r="G11" s="29">
        <v>-105.13967999999994</v>
      </c>
      <c r="H11" s="39"/>
      <c r="I11" s="29">
        <v>-107.58823000000029</v>
      </c>
      <c r="J11" s="39"/>
      <c r="K11" s="335">
        <f t="shared" si="0"/>
        <v>-453.76302000000021</v>
      </c>
      <c r="L11" s="39"/>
      <c r="M11" s="29">
        <v>-101.37586999999999</v>
      </c>
      <c r="N11" s="39"/>
      <c r="O11" s="29">
        <v>-92.634569999999968</v>
      </c>
      <c r="P11" s="39"/>
      <c r="Q11" s="29">
        <v>-94.748899999999992</v>
      </c>
      <c r="R11" s="39"/>
      <c r="S11" s="29">
        <v>-90.511649999999804</v>
      </c>
      <c r="T11" s="39"/>
      <c r="U11" s="335">
        <f t="shared" ref="U11:U17" si="2">SUM(M11:S11)</f>
        <v>-379.27098999999976</v>
      </c>
      <c r="V11" s="382"/>
      <c r="W11" s="358">
        <f>IFERROR(IF((OR((U11/K11)-1&lt;-Index!$H$4,(U11/K11)-1&gt;Index!$H$4,AND(U11&lt;0,K11&gt;0),AND(U11&gt;0,K11&lt;0))),"n.m.",(U11/K11)-1),"n.m.")</f>
        <v>-0.16416505249810887</v>
      </c>
    </row>
    <row r="12" spans="1:87" s="53" customFormat="1">
      <c r="A12" s="322" t="s">
        <v>5</v>
      </c>
      <c r="B12" s="41"/>
      <c r="C12" s="313">
        <v>-7.5781800000000006</v>
      </c>
      <c r="D12" s="41"/>
      <c r="E12" s="313">
        <v>-16.884630000000001</v>
      </c>
      <c r="F12" s="41"/>
      <c r="G12" s="313">
        <v>-14.698939999999997</v>
      </c>
      <c r="H12" s="41"/>
      <c r="I12" s="313">
        <v>-20.526870000000002</v>
      </c>
      <c r="J12" s="41"/>
      <c r="K12" s="255">
        <f t="shared" si="0"/>
        <v>-59.68862</v>
      </c>
      <c r="L12" s="41"/>
      <c r="M12" s="313">
        <v>-9.5770800000000005</v>
      </c>
      <c r="N12" s="41"/>
      <c r="O12" s="313">
        <v>-14.509019999999998</v>
      </c>
      <c r="P12" s="41"/>
      <c r="Q12" s="313">
        <v>-4.6549700000000023</v>
      </c>
      <c r="R12" s="41"/>
      <c r="S12" s="313">
        <v>-17.540050000000001</v>
      </c>
      <c r="T12" s="41"/>
      <c r="U12" s="255">
        <f t="shared" si="2"/>
        <v>-46.281120000000001</v>
      </c>
      <c r="V12" s="382"/>
      <c r="W12" s="354">
        <f>IFERROR(IF((OR((U12/K12)-1&lt;-Index!$H$4,(U12/K12)-1&gt;Index!$H$4,AND(U12&lt;0,K12&gt;0),AND(U12&gt;0,K12&lt;0))),"n.m.",(U12/K12)-1),"n.m.")</f>
        <v>-0.22462405731611823</v>
      </c>
    </row>
    <row r="13" spans="1:87">
      <c r="A13" s="234" t="s">
        <v>12</v>
      </c>
      <c r="B13" s="39"/>
      <c r="C13" s="313">
        <v>-18.147389999999998</v>
      </c>
      <c r="D13" s="39"/>
      <c r="E13" s="313">
        <v>-18.879529999999999</v>
      </c>
      <c r="F13" s="39"/>
      <c r="G13" s="313">
        <v>-20.359240000000007</v>
      </c>
      <c r="H13" s="39"/>
      <c r="I13" s="313">
        <v>-27.210279999999997</v>
      </c>
      <c r="J13" s="39"/>
      <c r="K13" s="255">
        <f>SUM(C13:I13)</f>
        <v>-84.596440000000001</v>
      </c>
      <c r="L13" s="39"/>
      <c r="M13" s="313">
        <v>-16.4983</v>
      </c>
      <c r="N13" s="39"/>
      <c r="O13" s="313">
        <v>-23.808280000000003</v>
      </c>
      <c r="P13" s="39"/>
      <c r="Q13" s="313">
        <v>-20.838199999999993</v>
      </c>
      <c r="R13" s="39"/>
      <c r="S13" s="313">
        <v>-39.258710000000008</v>
      </c>
      <c r="T13" s="39"/>
      <c r="U13" s="255">
        <f t="shared" si="2"/>
        <v>-100.40349000000001</v>
      </c>
      <c r="V13" s="382"/>
      <c r="W13" s="354">
        <f>IFERROR(IF((OR((U13/K13)-1&lt;-Index!$H$4,(U13/K13)-1&gt;Index!$H$4,AND(U13&lt;0,K13&gt;0),AND(U13&gt;0,K13&lt;0))),"n.m.",(U13/K13)-1),"n.m.")</f>
        <v>0.1868524254684949</v>
      </c>
    </row>
    <row r="14" spans="1:87" ht="22.5">
      <c r="A14" s="315" t="s">
        <v>98</v>
      </c>
      <c r="B14" s="463"/>
      <c r="C14" s="313">
        <v>-321.62203999999997</v>
      </c>
      <c r="D14" s="463"/>
      <c r="E14" s="313">
        <v>-330.64921000000004</v>
      </c>
      <c r="F14" s="463"/>
      <c r="G14" s="313">
        <v>-343.50175999999999</v>
      </c>
      <c r="H14" s="463"/>
      <c r="I14" s="313">
        <v>-493.15093999999988</v>
      </c>
      <c r="J14" s="463"/>
      <c r="K14" s="255">
        <f t="shared" si="0"/>
        <v>-1488.9239499999999</v>
      </c>
      <c r="L14" s="463"/>
      <c r="M14" s="313">
        <v>-330.18799999999999</v>
      </c>
      <c r="N14" s="463"/>
      <c r="O14" s="313">
        <v>-368.38731000000007</v>
      </c>
      <c r="P14" s="463"/>
      <c r="Q14" s="313">
        <v>-357.90789999999981</v>
      </c>
      <c r="R14" s="463"/>
      <c r="S14" s="313">
        <v>-409.17771000000016</v>
      </c>
      <c r="T14" s="463"/>
      <c r="U14" s="255">
        <f t="shared" si="2"/>
        <v>-1465.66092</v>
      </c>
      <c r="V14" s="470"/>
      <c r="W14" s="354">
        <f>IFERROR(IF((OR((U14/K14)-1&lt;-Index!$H$4,(U14/K14)-1&gt;Index!$H$4,AND(U14&lt;0,K14&gt;0),AND(U14&gt;0,K14&lt;0))),"n.m.",(U14/K14)-1),"n.m.")</f>
        <v>-1.5624055211147514E-2</v>
      </c>
    </row>
    <row r="15" spans="1:87">
      <c r="A15" s="234" t="s">
        <v>13</v>
      </c>
      <c r="B15" s="39"/>
      <c r="C15" s="313">
        <v>-173.99155999999999</v>
      </c>
      <c r="D15" s="39"/>
      <c r="E15" s="313">
        <v>-165.87651</v>
      </c>
      <c r="F15" s="39"/>
      <c r="G15" s="313">
        <v>-202.65837999999997</v>
      </c>
      <c r="H15" s="39"/>
      <c r="I15" s="313">
        <v>-202.85580000000004</v>
      </c>
      <c r="J15" s="39"/>
      <c r="K15" s="255">
        <f>SUM(C15:I15)</f>
        <v>-745.38225</v>
      </c>
      <c r="L15" s="39"/>
      <c r="M15" s="313">
        <v>-265.13185999999996</v>
      </c>
      <c r="N15" s="39"/>
      <c r="O15" s="313">
        <v>-274.50738999999999</v>
      </c>
      <c r="P15" s="39"/>
      <c r="Q15" s="313">
        <v>-257.92818000000011</v>
      </c>
      <c r="R15" s="39"/>
      <c r="S15" s="313">
        <v>-27.150539999999864</v>
      </c>
      <c r="T15" s="39"/>
      <c r="U15" s="255">
        <f t="shared" si="2"/>
        <v>-824.71796999999992</v>
      </c>
      <c r="V15" s="382"/>
      <c r="W15" s="354">
        <f>IFERROR(IF((OR((U15/K15)-1&lt;-Index!$H$4,(U15/K15)-1&gt;Index!$H$4,AND(U15&lt;0,K15&gt;0),AND(U15&gt;0,K15&lt;0))),"n.m.",(U15/K15)-1),"n.m.")</f>
        <v>0.10643628822661122</v>
      </c>
    </row>
    <row r="16" spans="1:87">
      <c r="A16" s="234" t="s">
        <v>15</v>
      </c>
      <c r="B16" s="39"/>
      <c r="C16" s="313">
        <v>-0.24177999999999999</v>
      </c>
      <c r="D16" s="39"/>
      <c r="E16" s="313">
        <v>-0.59388999999999992</v>
      </c>
      <c r="F16" s="39"/>
      <c r="G16" s="313">
        <v>-0.58342999999999989</v>
      </c>
      <c r="H16" s="39"/>
      <c r="I16" s="313">
        <v>-7.9060100000000002</v>
      </c>
      <c r="J16" s="39"/>
      <c r="K16" s="255">
        <f>SUM(C16:I16)</f>
        <v>-9.3251100000000005</v>
      </c>
      <c r="L16" s="39"/>
      <c r="M16" s="313">
        <v>0.11111</v>
      </c>
      <c r="N16" s="39"/>
      <c r="O16" s="313">
        <v>-6.2980000000000008E-2</v>
      </c>
      <c r="P16" s="39"/>
      <c r="Q16" s="313">
        <v>-0.34909000000000001</v>
      </c>
      <c r="R16" s="39"/>
      <c r="S16" s="313">
        <v>0.68066000000000004</v>
      </c>
      <c r="T16" s="39"/>
      <c r="U16" s="255">
        <f t="shared" si="2"/>
        <v>0.37970000000000004</v>
      </c>
      <c r="V16" s="382"/>
      <c r="W16" s="354" t="str">
        <f>IFERROR(IF((OR((U16/K16)-1&lt;-Index!$H$4,(U16/K16)-1&gt;Index!$H$4,AND(U16&lt;0,K16&gt;0),AND(U16&gt;0,K16&lt;0))),"n.m.",(U16/K16)-1),"n.m.")</f>
        <v>n.m.</v>
      </c>
    </row>
    <row r="17" spans="1:23">
      <c r="A17" s="39" t="s">
        <v>1</v>
      </c>
      <c r="B17" s="39"/>
      <c r="C17" s="35">
        <v>-0.7208</v>
      </c>
      <c r="D17" s="39"/>
      <c r="E17" s="35">
        <v>-1.2771400000000002</v>
      </c>
      <c r="F17" s="39"/>
      <c r="G17" s="35">
        <v>-0.76838000000000006</v>
      </c>
      <c r="H17" s="39"/>
      <c r="I17" s="35">
        <v>0.63790000000000013</v>
      </c>
      <c r="J17" s="39"/>
      <c r="K17" s="353">
        <f t="shared" si="0"/>
        <v>-2.1284200000000002</v>
      </c>
      <c r="L17" s="39"/>
      <c r="M17" s="35">
        <v>0.44457999999999998</v>
      </c>
      <c r="N17" s="39"/>
      <c r="O17" s="35">
        <v>-0.66366999999999998</v>
      </c>
      <c r="P17" s="39"/>
      <c r="Q17" s="35">
        <v>-1.2352599999999998</v>
      </c>
      <c r="R17" s="39"/>
      <c r="S17" s="35">
        <v>-0.43763000000000019</v>
      </c>
      <c r="T17" s="39"/>
      <c r="U17" s="353">
        <f t="shared" si="2"/>
        <v>-1.89198</v>
      </c>
      <c r="V17" s="382"/>
      <c r="W17" s="358">
        <f>IFERROR(IF((OR((U17/K17)-1&lt;-Index!$H$4,(U17/K17)-1&gt;Index!$H$4,AND(U17&lt;0,K17&gt;0),AND(U17&gt;0,K17&lt;0))),"n.m.",(U17/K17)-1),"n.m.")</f>
        <v>-0.1110870974713638</v>
      </c>
    </row>
    <row r="18" spans="1:23" ht="13.5" thickBot="1">
      <c r="A18" s="368" t="s">
        <v>22</v>
      </c>
      <c r="B18" s="363"/>
      <c r="C18" s="369">
        <f t="shared" ref="C18:U18" si="3">SUM(C11:C17)</f>
        <v>-651.97713999999996</v>
      </c>
      <c r="D18" s="363"/>
      <c r="E18" s="369">
        <f t="shared" si="3"/>
        <v>-645.52062999999998</v>
      </c>
      <c r="F18" s="363"/>
      <c r="G18" s="369">
        <f t="shared" si="3"/>
        <v>-687.70980999999995</v>
      </c>
      <c r="H18" s="363"/>
      <c r="I18" s="369">
        <f t="shared" si="3"/>
        <v>-858.60023000000035</v>
      </c>
      <c r="J18" s="363"/>
      <c r="K18" s="375">
        <f t="shared" si="3"/>
        <v>-2843.8078100000002</v>
      </c>
      <c r="L18" s="363"/>
      <c r="M18" s="369">
        <f t="shared" si="3"/>
        <v>-722.21541999999988</v>
      </c>
      <c r="N18" s="363"/>
      <c r="O18" s="369">
        <f t="shared" si="3"/>
        <v>-774.57322000000011</v>
      </c>
      <c r="P18" s="363"/>
      <c r="Q18" s="369">
        <f t="shared" si="3"/>
        <v>-737.66250000000002</v>
      </c>
      <c r="R18" s="363"/>
      <c r="S18" s="369">
        <f t="shared" si="3"/>
        <v>-583.39562999999987</v>
      </c>
      <c r="T18" s="363"/>
      <c r="U18" s="375">
        <f t="shared" si="3"/>
        <v>-2817.8467699999997</v>
      </c>
      <c r="V18" s="380"/>
      <c r="W18" s="388">
        <f>IFERROR(IF((OR((U18/K18)-1&lt;-Index!$H$4,(U18/K18)-1&gt;Index!$H$4,AND(U18&lt;0,K18&gt;0),AND(U18&gt;0,K18&lt;0))),"n.m.",(U18/K18)-1),"n.m.")</f>
        <v>-9.1289713421247587E-3</v>
      </c>
    </row>
    <row r="19" spans="1:23" ht="13.5" thickBot="1">
      <c r="A19" s="52" t="s">
        <v>45</v>
      </c>
      <c r="B19" s="363"/>
      <c r="C19" s="30">
        <f t="shared" ref="C19:U19" si="4">C18+C10</f>
        <v>-101.27155999999991</v>
      </c>
      <c r="D19" s="363"/>
      <c r="E19" s="30">
        <f t="shared" si="4"/>
        <v>-229.67302000000007</v>
      </c>
      <c r="F19" s="363"/>
      <c r="G19" s="30">
        <f t="shared" si="4"/>
        <v>-245.60653999999982</v>
      </c>
      <c r="H19" s="363"/>
      <c r="I19" s="30">
        <f t="shared" si="4"/>
        <v>-368.15928000000042</v>
      </c>
      <c r="J19" s="363"/>
      <c r="K19" s="376">
        <f t="shared" si="4"/>
        <v>-944.71040000000016</v>
      </c>
      <c r="L19" s="363"/>
      <c r="M19" s="30">
        <f t="shared" si="4"/>
        <v>-73.915629999999851</v>
      </c>
      <c r="N19" s="363"/>
      <c r="O19" s="30">
        <f t="shared" si="4"/>
        <v>-249.27914999999996</v>
      </c>
      <c r="P19" s="363"/>
      <c r="Q19" s="30">
        <f t="shared" si="4"/>
        <v>-242.45312999999999</v>
      </c>
      <c r="R19" s="363"/>
      <c r="S19" s="30">
        <f t="shared" si="4"/>
        <v>-301.56013999999999</v>
      </c>
      <c r="T19" s="363"/>
      <c r="U19" s="376">
        <f t="shared" si="4"/>
        <v>-867.20804999999973</v>
      </c>
      <c r="V19" s="380"/>
      <c r="W19" s="362">
        <f>IFERROR(IF((OR((U19/K19)-1&lt;-Index!$H$4,(U19/K19)-1&gt;Index!$H$4,AND(U19&lt;0,K19&gt;0),AND(U19&gt;0,K19&lt;0))),"n.m.",(U19/K19)-1),"n.m.")</f>
        <v>-8.2038209804825235E-2</v>
      </c>
    </row>
    <row r="20" spans="1:23">
      <c r="A20" s="28" t="s">
        <v>31</v>
      </c>
      <c r="B20" s="39"/>
      <c r="C20" s="29">
        <v>-40.033319999999996</v>
      </c>
      <c r="D20" s="39"/>
      <c r="E20" s="29">
        <v>-15.070520000000002</v>
      </c>
      <c r="F20" s="39"/>
      <c r="G20" s="29">
        <v>16.005890000000001</v>
      </c>
      <c r="H20" s="39"/>
      <c r="I20" s="29">
        <v>-18.474510000000002</v>
      </c>
      <c r="J20" s="39"/>
      <c r="K20" s="335">
        <f>SUM(C20:I20)</f>
        <v>-57.57246</v>
      </c>
      <c r="L20" s="39"/>
      <c r="M20" s="29">
        <v>37.141040000000004</v>
      </c>
      <c r="N20" s="39"/>
      <c r="O20" s="29">
        <v>41.383569999999992</v>
      </c>
      <c r="P20" s="39"/>
      <c r="Q20" s="29">
        <v>-3.0539300000000082</v>
      </c>
      <c r="R20" s="39"/>
      <c r="S20" s="29">
        <v>-35.915989999999987</v>
      </c>
      <c r="T20" s="39"/>
      <c r="U20" s="335">
        <f t="shared" ref="U20:U26" si="5">SUM(M20:S20)</f>
        <v>39.554690000000001</v>
      </c>
      <c r="V20" s="382"/>
      <c r="W20" s="358" t="str">
        <f>IFERROR(IF((OR((U20/K20)-1&lt;-Index!$H$4,(U20/K20)-1&gt;Index!$H$4,AND(U20&lt;0,K20&gt;0),AND(U20&gt;0,K20&lt;0))),"n.m.",(U20/K20)-1),"n.m.")</f>
        <v>n.m.</v>
      </c>
    </row>
    <row r="21" spans="1:23">
      <c r="A21" s="234" t="s">
        <v>8</v>
      </c>
      <c r="B21" s="39"/>
      <c r="C21" s="313">
        <v>54.911110000000001</v>
      </c>
      <c r="D21" s="39"/>
      <c r="E21" s="313">
        <v>152.13651999999999</v>
      </c>
      <c r="F21" s="39"/>
      <c r="G21" s="313">
        <v>39.284690000000012</v>
      </c>
      <c r="H21" s="39"/>
      <c r="I21" s="313">
        <v>90.408940000000001</v>
      </c>
      <c r="J21" s="39"/>
      <c r="K21" s="255">
        <f t="shared" si="0"/>
        <v>336.74126000000001</v>
      </c>
      <c r="L21" s="39"/>
      <c r="M21" s="313">
        <v>364.80548999999996</v>
      </c>
      <c r="N21" s="39"/>
      <c r="O21" s="313">
        <v>-10.346409999999935</v>
      </c>
      <c r="P21" s="39"/>
      <c r="Q21" s="313">
        <v>40.046369999999968</v>
      </c>
      <c r="R21" s="39"/>
      <c r="S21" s="313">
        <v>105.37126999999998</v>
      </c>
      <c r="T21" s="39"/>
      <c r="U21" s="255">
        <f t="shared" si="5"/>
        <v>499.87671999999998</v>
      </c>
      <c r="V21" s="382"/>
      <c r="W21" s="354">
        <f>IFERROR(IF((OR((U21/K21)-1&lt;-Index!$H$4,(U21/K21)-1&gt;Index!$H$4,AND(U21&lt;0,K21&gt;0),AND(U21&gt;0,K21&lt;0))),"n.m.",(U21/K21)-1),"n.m.")</f>
        <v>0.48445343466375324</v>
      </c>
    </row>
    <row r="22" spans="1:23">
      <c r="A22" s="234" t="s">
        <v>11</v>
      </c>
      <c r="B22" s="39"/>
      <c r="C22" s="313">
        <v>-0.26500000000000001</v>
      </c>
      <c r="D22" s="39"/>
      <c r="E22" s="313">
        <v>-1.1017399999999999</v>
      </c>
      <c r="F22" s="39"/>
      <c r="G22" s="313">
        <v>-11.53126</v>
      </c>
      <c r="H22" s="39"/>
      <c r="I22" s="313">
        <v>-14.020800000000001</v>
      </c>
      <c r="J22" s="39"/>
      <c r="K22" s="255">
        <f>SUM(C22:I22)</f>
        <v>-26.918800000000001</v>
      </c>
      <c r="L22" s="39"/>
      <c r="M22" s="313">
        <v>-4.2060000000000004</v>
      </c>
      <c r="N22" s="39"/>
      <c r="O22" s="313">
        <v>-53.828649999999996</v>
      </c>
      <c r="P22" s="39"/>
      <c r="Q22" s="313">
        <v>-9.7163299999999992</v>
      </c>
      <c r="R22" s="39"/>
      <c r="S22" s="313">
        <v>-149.58597</v>
      </c>
      <c r="T22" s="39"/>
      <c r="U22" s="255">
        <f t="shared" si="5"/>
        <v>-217.33695</v>
      </c>
      <c r="V22" s="382"/>
      <c r="W22" s="354" t="str">
        <f>IFERROR(IF((OR((U22/K22)-1&lt;-Index!$H$4,(U22/K22)-1&gt;Index!$H$4,AND(U22&lt;0,K22&gt;0),AND(U22&gt;0,K22&lt;0))),"n.m.",(U22/K22)-1),"n.m.")</f>
        <v>n.m.</v>
      </c>
    </row>
    <row r="23" spans="1:23">
      <c r="A23" s="234" t="s">
        <v>47</v>
      </c>
      <c r="B23" s="39"/>
      <c r="C23" s="313">
        <v>2.9590000000000001</v>
      </c>
      <c r="D23" s="39"/>
      <c r="E23" s="313">
        <v>-10.388999999999999</v>
      </c>
      <c r="F23" s="39"/>
      <c r="G23" s="313">
        <v>-24.927999999999997</v>
      </c>
      <c r="H23" s="39"/>
      <c r="I23" s="313">
        <v>-19.388000000000012</v>
      </c>
      <c r="J23" s="39"/>
      <c r="K23" s="255">
        <f t="shared" si="0"/>
        <v>-51.746000000000009</v>
      </c>
      <c r="L23" s="39"/>
      <c r="M23" s="313">
        <v>0</v>
      </c>
      <c r="N23" s="39"/>
      <c r="O23" s="313">
        <v>0</v>
      </c>
      <c r="P23" s="39"/>
      <c r="Q23" s="313">
        <v>0</v>
      </c>
      <c r="R23" s="39"/>
      <c r="S23" s="313">
        <v>0</v>
      </c>
      <c r="T23" s="39"/>
      <c r="U23" s="255">
        <f t="shared" si="5"/>
        <v>0</v>
      </c>
      <c r="V23" s="382"/>
      <c r="W23" s="354">
        <f>IFERROR(IF((OR((U23/K23)-1&lt;-Index!$H$4,(U23/K23)-1&gt;Index!$H$4,AND(U23&lt;0,K23&gt;0),AND(U23&gt;0,K23&lt;0))),"n.m.",(U23/K23)-1),"n.m.")</f>
        <v>-1</v>
      </c>
    </row>
    <row r="24" spans="1:23">
      <c r="A24" s="234" t="s">
        <v>39</v>
      </c>
      <c r="B24" s="39"/>
      <c r="C24" s="313">
        <v>-212.33564000000001</v>
      </c>
      <c r="D24" s="39"/>
      <c r="E24" s="313">
        <v>-212.92838</v>
      </c>
      <c r="F24" s="39"/>
      <c r="G24" s="313">
        <v>-211.54239000000001</v>
      </c>
      <c r="H24" s="39"/>
      <c r="I24" s="313">
        <v>-211.97715999999991</v>
      </c>
      <c r="J24" s="39"/>
      <c r="K24" s="255">
        <f t="shared" si="0"/>
        <v>-848.78356999999994</v>
      </c>
      <c r="L24" s="39"/>
      <c r="M24" s="313">
        <v>-207.14410999999998</v>
      </c>
      <c r="N24" s="39"/>
      <c r="O24" s="313">
        <v>-210.94314</v>
      </c>
      <c r="P24" s="39"/>
      <c r="Q24" s="313">
        <v>-216.64453000000009</v>
      </c>
      <c r="R24" s="39"/>
      <c r="S24" s="313">
        <v>-223.20865000000003</v>
      </c>
      <c r="T24" s="39"/>
      <c r="U24" s="255">
        <f t="shared" si="5"/>
        <v>-857.94043000000011</v>
      </c>
      <c r="V24" s="382"/>
      <c r="W24" s="354">
        <f>IFERROR(IF((OR((U24/K24)-1&lt;-Index!$H$4,(U24/K24)-1&gt;Index!$H$4,AND(U24&lt;0,K24&gt;0),AND(U24&gt;0,K24&lt;0))),"n.m.",(U24/K24)-1),"n.m.")</f>
        <v>1.0788215422218972E-2</v>
      </c>
    </row>
    <row r="25" spans="1:23">
      <c r="A25" s="234" t="s">
        <v>32</v>
      </c>
      <c r="B25" s="39"/>
      <c r="C25" s="313">
        <v>0.56891999999999998</v>
      </c>
      <c r="D25" s="39"/>
      <c r="E25" s="313">
        <v>0.55751000000000006</v>
      </c>
      <c r="F25" s="39"/>
      <c r="G25" s="313">
        <v>-7.4610000000000065E-2</v>
      </c>
      <c r="H25" s="39"/>
      <c r="I25" s="313">
        <v>-3.7120000000000042E-2</v>
      </c>
      <c r="J25" s="39"/>
      <c r="K25" s="255">
        <f t="shared" si="0"/>
        <v>1.0146999999999999</v>
      </c>
      <c r="L25" s="39"/>
      <c r="M25" s="313">
        <v>5.824E-2</v>
      </c>
      <c r="N25" s="39"/>
      <c r="O25" s="313">
        <v>5.3210000000000007E-2</v>
      </c>
      <c r="P25" s="39"/>
      <c r="Q25" s="313">
        <v>-1.5100000000000016E-2</v>
      </c>
      <c r="R25" s="39"/>
      <c r="S25" s="313">
        <v>-0.11488999999999999</v>
      </c>
      <c r="T25" s="39"/>
      <c r="U25" s="255">
        <f t="shared" si="5"/>
        <v>-1.8540000000000001E-2</v>
      </c>
      <c r="V25" s="382"/>
      <c r="W25" s="354" t="str">
        <f>IFERROR(IF((OR((U25/K25)-1&lt;-Index!$H$4,(U25/K25)-1&gt;Index!$H$4,AND(U25&lt;0,K25&gt;0),AND(U25&gt;0,K25&lt;0))),"n.m.",(U25/K25)-1),"n.m.")</f>
        <v>n.m.</v>
      </c>
    </row>
    <row r="26" spans="1:23">
      <c r="A26" s="234" t="s">
        <v>96</v>
      </c>
      <c r="B26" s="39"/>
      <c r="C26" s="313">
        <v>223.74457000000001</v>
      </c>
      <c r="D26" s="39"/>
      <c r="E26" s="313">
        <v>0</v>
      </c>
      <c r="F26" s="39"/>
      <c r="G26" s="313">
        <v>0</v>
      </c>
      <c r="H26" s="39"/>
      <c r="I26" s="313">
        <v>0</v>
      </c>
      <c r="J26" s="39"/>
      <c r="K26" s="255">
        <f t="shared" si="0"/>
        <v>223.74457000000001</v>
      </c>
      <c r="L26" s="39"/>
      <c r="M26" s="313">
        <v>0</v>
      </c>
      <c r="N26" s="39"/>
      <c r="O26" s="313">
        <v>0</v>
      </c>
      <c r="P26" s="39"/>
      <c r="Q26" s="313">
        <v>0</v>
      </c>
      <c r="R26" s="39"/>
      <c r="S26" s="313">
        <v>0</v>
      </c>
      <c r="T26" s="39"/>
      <c r="U26" s="255">
        <f t="shared" si="5"/>
        <v>0</v>
      </c>
      <c r="V26" s="382"/>
      <c r="W26" s="354">
        <f>IFERROR(IF((OR((U26/K26)-1&lt;-Index!$H$4,(U26/K26)-1&gt;Index!$H$4,AND(U26&lt;0,K26&gt;0),AND(U26&gt;0,K26&lt;0))),"n.m.",(U26/K26)-1),"n.m.")</f>
        <v>-1</v>
      </c>
    </row>
    <row r="27" spans="1:23">
      <c r="A27" s="39" t="s">
        <v>14</v>
      </c>
      <c r="B27" s="39"/>
      <c r="C27" s="35">
        <v>-2.4512800000000001</v>
      </c>
      <c r="D27" s="39"/>
      <c r="E27" s="35">
        <v>-2.0011699999999997</v>
      </c>
      <c r="F27" s="39"/>
      <c r="G27" s="35">
        <v>-1.9946900000000003</v>
      </c>
      <c r="H27" s="39"/>
      <c r="I27" s="35">
        <v>-1.9992700000000001</v>
      </c>
      <c r="J27" s="39"/>
      <c r="K27" s="353">
        <f>SUM(C27:I27)</f>
        <v>-8.4464100000000002</v>
      </c>
      <c r="L27" s="39"/>
      <c r="M27" s="35">
        <v>-2.4423300000000001</v>
      </c>
      <c r="N27" s="39"/>
      <c r="O27" s="35">
        <v>-1.9968699999999995</v>
      </c>
      <c r="P27" s="39"/>
      <c r="Q27" s="35">
        <v>-1.9934700000000003</v>
      </c>
      <c r="R27" s="39"/>
      <c r="S27" s="35">
        <v>-4.2249599999999994</v>
      </c>
      <c r="T27" s="39"/>
      <c r="U27" s="353">
        <f>SUM(M27:S27)</f>
        <v>-10.657629999999999</v>
      </c>
      <c r="V27" s="382"/>
      <c r="W27" s="358">
        <f>IFERROR(IF((OR((U27/K27)-1&lt;-Index!$H$4,(U27/K27)-1&gt;Index!$H$4,AND(U27&lt;0,K27&gt;0),AND(U27&gt;0,K27&lt;0))),"n.m.",(U27/K27)-1),"n.m.")</f>
        <v>0.26179406398694827</v>
      </c>
    </row>
    <row r="28" spans="1:23" ht="13.5" thickBot="1">
      <c r="A28" s="368" t="s">
        <v>24</v>
      </c>
      <c r="B28" s="363"/>
      <c r="C28" s="369">
        <f t="shared" ref="C28:U28" si="6">SUM(C20:C27)</f>
        <v>27.098359999999982</v>
      </c>
      <c r="D28" s="363"/>
      <c r="E28" s="369">
        <f t="shared" si="6"/>
        <v>-88.796780000000041</v>
      </c>
      <c r="F28" s="363"/>
      <c r="G28" s="369">
        <f t="shared" si="6"/>
        <v>-194.78037</v>
      </c>
      <c r="H28" s="363"/>
      <c r="I28" s="369">
        <f t="shared" si="6"/>
        <v>-175.48791999999992</v>
      </c>
      <c r="J28" s="363"/>
      <c r="K28" s="375">
        <f t="shared" si="6"/>
        <v>-431.96670999999998</v>
      </c>
      <c r="L28" s="363"/>
      <c r="M28" s="369">
        <f t="shared" si="6"/>
        <v>188.21232999999995</v>
      </c>
      <c r="N28" s="363"/>
      <c r="O28" s="369">
        <f t="shared" si="6"/>
        <v>-235.67828999999992</v>
      </c>
      <c r="P28" s="363"/>
      <c r="Q28" s="369">
        <f t="shared" si="6"/>
        <v>-191.37699000000012</v>
      </c>
      <c r="R28" s="363"/>
      <c r="S28" s="369">
        <f t="shared" si="6"/>
        <v>-307.67919000000006</v>
      </c>
      <c r="T28" s="363"/>
      <c r="U28" s="375">
        <f t="shared" si="6"/>
        <v>-546.52214000000015</v>
      </c>
      <c r="V28" s="380"/>
      <c r="W28" s="388">
        <f>IFERROR(IF((OR((U28/K28)-1&lt;-Index!$H$4,(U28/K28)-1&gt;Index!$H$4,AND(U28&lt;0,K28&gt;0),AND(U28&gt;0,K28&lt;0))),"n.m.",(U28/K28)-1),"n.m.")</f>
        <v>0.26519504246056402</v>
      </c>
    </row>
    <row r="29" spans="1:23">
      <c r="A29" s="82" t="s">
        <v>46</v>
      </c>
      <c r="B29" s="56"/>
      <c r="C29" s="84">
        <f t="shared" ref="C29:U29" si="7">C19+C28</f>
        <v>-74.173199999999923</v>
      </c>
      <c r="D29" s="56"/>
      <c r="E29" s="84">
        <f t="shared" si="7"/>
        <v>-318.46980000000008</v>
      </c>
      <c r="F29" s="56"/>
      <c r="G29" s="84">
        <f t="shared" si="7"/>
        <v>-440.38690999999983</v>
      </c>
      <c r="H29" s="56"/>
      <c r="I29" s="84">
        <f t="shared" si="7"/>
        <v>-543.64720000000034</v>
      </c>
      <c r="J29" s="56"/>
      <c r="K29" s="377">
        <f t="shared" si="7"/>
        <v>-1376.6771100000001</v>
      </c>
      <c r="L29" s="56"/>
      <c r="M29" s="84">
        <f t="shared" si="7"/>
        <v>114.2967000000001</v>
      </c>
      <c r="N29" s="56"/>
      <c r="O29" s="84">
        <f t="shared" si="7"/>
        <v>-484.95743999999991</v>
      </c>
      <c r="P29" s="56"/>
      <c r="Q29" s="84">
        <f t="shared" si="7"/>
        <v>-433.83012000000008</v>
      </c>
      <c r="R29" s="56"/>
      <c r="S29" s="84">
        <f t="shared" si="7"/>
        <v>-609.23933000000011</v>
      </c>
      <c r="T29" s="56"/>
      <c r="U29" s="377">
        <f t="shared" si="7"/>
        <v>-1413.7301899999998</v>
      </c>
      <c r="V29" s="380"/>
      <c r="W29" s="358">
        <f>IFERROR(IF((OR((U29/K29)-1&lt;-Index!$H$4,(U29/K29)-1&gt;Index!$H$4,AND(U29&lt;0,K29&gt;0),AND(U29&gt;0,K29&lt;0))),"n.m.",(U29/K29)-1),"n.m.")</f>
        <v>2.6914866042916596E-2</v>
      </c>
    </row>
    <row r="30" spans="1:23" s="6" customFormat="1" ht="13.5" thickBot="1">
      <c r="A30" s="370" t="s">
        <v>16</v>
      </c>
      <c r="B30" s="39"/>
      <c r="C30" s="326">
        <v>25.034779999999998</v>
      </c>
      <c r="D30" s="39"/>
      <c r="E30" s="326">
        <v>113.17435000000002</v>
      </c>
      <c r="F30" s="39"/>
      <c r="G30" s="326">
        <v>86.292869999999994</v>
      </c>
      <c r="H30" s="39"/>
      <c r="I30" s="326">
        <v>149.22878000000003</v>
      </c>
      <c r="J30" s="39"/>
      <c r="K30" s="347">
        <f t="shared" si="0"/>
        <v>373.73078000000004</v>
      </c>
      <c r="L30" s="39"/>
      <c r="M30" s="326">
        <v>36.776040000000002</v>
      </c>
      <c r="N30" s="39"/>
      <c r="O30" s="326">
        <v>146.36421000000001</v>
      </c>
      <c r="P30" s="39"/>
      <c r="Q30" s="326">
        <v>91.78855999999999</v>
      </c>
      <c r="R30" s="39"/>
      <c r="S30" s="326">
        <v>144.74833000000001</v>
      </c>
      <c r="T30" s="39"/>
      <c r="U30" s="347">
        <f>SUM(M30:S30)</f>
        <v>419.67714000000001</v>
      </c>
      <c r="V30" s="382"/>
      <c r="W30" s="361">
        <f>IFERROR(IF((OR((U30/K30)-1&lt;-Index!$H$4,(U30/K30)-1&gt;Index!$H$4,AND(U30&lt;0,K30&gt;0),AND(U30&gt;0,K30&lt;0))),"n.m.",(U30/K30)-1),"n.m.")</f>
        <v>0.12293972682688858</v>
      </c>
    </row>
    <row r="31" spans="1:23" ht="13.5" thickBot="1">
      <c r="A31" s="48" t="s">
        <v>43</v>
      </c>
      <c r="B31" s="363"/>
      <c r="C31" s="30">
        <f t="shared" ref="C31:U31" si="8">SUM(C29:C30)</f>
        <v>-49.138419999999925</v>
      </c>
      <c r="D31" s="363"/>
      <c r="E31" s="30">
        <f t="shared" si="8"/>
        <v>-205.29545000000007</v>
      </c>
      <c r="F31" s="363"/>
      <c r="G31" s="30">
        <f t="shared" si="8"/>
        <v>-354.09403999999984</v>
      </c>
      <c r="H31" s="363"/>
      <c r="I31" s="30">
        <f t="shared" si="8"/>
        <v>-394.41842000000031</v>
      </c>
      <c r="J31" s="363"/>
      <c r="K31" s="376">
        <f t="shared" si="8"/>
        <v>-1002.94633</v>
      </c>
      <c r="L31" s="363"/>
      <c r="M31" s="30">
        <f t="shared" si="8"/>
        <v>151.0727400000001</v>
      </c>
      <c r="N31" s="363"/>
      <c r="O31" s="30">
        <f t="shared" si="8"/>
        <v>-338.59322999999989</v>
      </c>
      <c r="P31" s="363"/>
      <c r="Q31" s="30">
        <f t="shared" si="8"/>
        <v>-342.04156000000012</v>
      </c>
      <c r="R31" s="363"/>
      <c r="S31" s="30">
        <f t="shared" si="8"/>
        <v>-464.4910000000001</v>
      </c>
      <c r="T31" s="363"/>
      <c r="U31" s="376">
        <f t="shared" si="8"/>
        <v>-994.05304999999976</v>
      </c>
      <c r="V31" s="380"/>
      <c r="W31" s="359">
        <f>IFERROR(IF((OR((U31/K31)-1&lt;-Index!$H$4,(U31/K31)-1&gt;Index!$H$4,AND(U31&lt;0,K31&gt;0),AND(U31&gt;0,K31&lt;0))),"n.m.",(U31/K31)-1),"n.m.")</f>
        <v>-8.867154436868252E-3</v>
      </c>
    </row>
    <row r="32" spans="1:23">
      <c r="A32" s="56" t="s">
        <v>44</v>
      </c>
      <c r="B32" s="56"/>
      <c r="C32" s="29"/>
      <c r="D32" s="56"/>
      <c r="E32" s="29"/>
      <c r="F32" s="56"/>
      <c r="G32" s="29"/>
      <c r="H32" s="56"/>
      <c r="I32" s="29"/>
      <c r="J32" s="56"/>
      <c r="K32" s="335"/>
      <c r="L32" s="56"/>
      <c r="M32" s="29"/>
      <c r="N32" s="56"/>
      <c r="O32" s="29"/>
      <c r="P32" s="56"/>
      <c r="Q32" s="29"/>
      <c r="R32" s="56"/>
      <c r="S32" s="29"/>
      <c r="T32" s="56"/>
      <c r="U32" s="335"/>
      <c r="V32" s="380"/>
      <c r="W32" s="358"/>
    </row>
    <row r="33" spans="1:103">
      <c r="A33" s="416" t="s">
        <v>84</v>
      </c>
      <c r="B33" s="415"/>
      <c r="C33" s="372">
        <v>5.9427899999999996</v>
      </c>
      <c r="D33" s="415"/>
      <c r="E33" s="372">
        <v>3.7999499999999999</v>
      </c>
      <c r="F33" s="415"/>
      <c r="G33" s="372">
        <v>4.1746800000000004</v>
      </c>
      <c r="H33" s="415"/>
      <c r="I33" s="372">
        <v>0.51812999999999931</v>
      </c>
      <c r="J33" s="415"/>
      <c r="K33" s="378">
        <f>SUM(C33:I33)</f>
        <v>14.435549999999999</v>
      </c>
      <c r="L33" s="415"/>
      <c r="M33" s="372">
        <v>3.8831700000000002</v>
      </c>
      <c r="N33" s="415"/>
      <c r="O33" s="372">
        <v>4.5911000000000008</v>
      </c>
      <c r="P33" s="415"/>
      <c r="Q33" s="372">
        <v>4.2396899999999977</v>
      </c>
      <c r="R33" s="415"/>
      <c r="S33" s="372">
        <v>-0.88492999999999711</v>
      </c>
      <c r="T33" s="415"/>
      <c r="U33" s="378">
        <f>SUM(M33:S33)</f>
        <v>11.829030000000001</v>
      </c>
      <c r="V33" s="395"/>
      <c r="W33" s="396">
        <f>IFERROR(IF((OR((U33/K33)-1&lt;-Index!$H$4,(U33/K33)-1&gt;Index!$H$4,AND(U33&lt;0,K33&gt;0),AND(U33&gt;0,K33&lt;0))),"n.m.",(U33/K33)-1),"n.m.")</f>
        <v>-0.18056256948990501</v>
      </c>
    </row>
    <row r="34" spans="1:103" ht="13.5" thickBot="1">
      <c r="A34" s="328" t="s">
        <v>153</v>
      </c>
      <c r="B34" s="373"/>
      <c r="C34" s="65">
        <f t="shared" ref="C34:U34" si="9">C31-C33</f>
        <v>-55.081209999999928</v>
      </c>
      <c r="D34" s="373"/>
      <c r="E34" s="65">
        <f t="shared" si="9"/>
        <v>-209.09540000000007</v>
      </c>
      <c r="F34" s="373"/>
      <c r="G34" s="65">
        <f t="shared" si="9"/>
        <v>-358.26871999999986</v>
      </c>
      <c r="H34" s="373"/>
      <c r="I34" s="65">
        <f t="shared" si="9"/>
        <v>-394.9365500000003</v>
      </c>
      <c r="J34" s="373"/>
      <c r="K34" s="379">
        <f t="shared" si="9"/>
        <v>-1017.38188</v>
      </c>
      <c r="L34" s="373"/>
      <c r="M34" s="65">
        <f t="shared" si="9"/>
        <v>147.18957000000009</v>
      </c>
      <c r="N34" s="373"/>
      <c r="O34" s="65">
        <f t="shared" si="9"/>
        <v>-343.18432999999987</v>
      </c>
      <c r="P34" s="373"/>
      <c r="Q34" s="65">
        <f t="shared" si="9"/>
        <v>-346.28125000000011</v>
      </c>
      <c r="R34" s="373"/>
      <c r="S34" s="65">
        <f t="shared" si="9"/>
        <v>-463.6060700000001</v>
      </c>
      <c r="T34" s="373"/>
      <c r="U34" s="379">
        <f t="shared" si="9"/>
        <v>-1005.8820799999997</v>
      </c>
      <c r="V34" s="398"/>
      <c r="W34" s="362">
        <f>IFERROR(IF((OR((U34/K34)-1&lt;-Index!$H$4,(U34/K34)-1&gt;Index!$H$4,AND(U34&lt;0,K34&gt;0),AND(U34&gt;0,K34&lt;0))),"n.m.",(U34/K34)-1),"n.m.")</f>
        <v>-1.1303326927741497E-2</v>
      </c>
    </row>
    <row r="35" spans="1:103">
      <c r="B35" s="38"/>
      <c r="C35" s="5"/>
      <c r="D35" s="38"/>
      <c r="E35" s="5"/>
      <c r="F35" s="38"/>
      <c r="G35" s="5"/>
      <c r="H35" s="38"/>
      <c r="I35" s="5"/>
      <c r="J35" s="38"/>
      <c r="K35" s="5"/>
      <c r="L35" s="38"/>
      <c r="M35" s="5"/>
      <c r="N35" s="38"/>
      <c r="P35" s="38"/>
      <c r="R35" s="38"/>
      <c r="T35" s="38"/>
      <c r="U35" s="5"/>
      <c r="V35" s="38"/>
      <c r="W35" s="51"/>
    </row>
    <row r="36" spans="1:103" s="6" customFormat="1" ht="12.75" customHeight="1">
      <c r="A36" s="228" t="s">
        <v>50</v>
      </c>
      <c r="B36" s="151"/>
      <c r="C36" s="55"/>
      <c r="D36" s="151"/>
      <c r="E36" s="55"/>
      <c r="F36" s="151"/>
      <c r="G36" s="55"/>
      <c r="H36" s="151"/>
      <c r="I36" s="55"/>
      <c r="J36" s="151"/>
      <c r="K36" s="55"/>
      <c r="L36" s="151"/>
      <c r="M36" s="55"/>
      <c r="N36" s="151"/>
      <c r="O36" s="55"/>
      <c r="P36" s="151"/>
      <c r="Q36" s="55"/>
      <c r="R36" s="151"/>
      <c r="S36" s="55"/>
      <c r="T36" s="151"/>
      <c r="U36" s="55"/>
      <c r="V36" s="151"/>
      <c r="X36" s="46"/>
    </row>
    <row r="37" spans="1:103" s="6" customFormat="1" ht="12.75" customHeight="1">
      <c r="A37" s="80"/>
      <c r="B37" s="80"/>
      <c r="C37" s="55"/>
      <c r="D37" s="80"/>
      <c r="E37" s="55"/>
      <c r="F37" s="80"/>
      <c r="G37" s="55"/>
      <c r="H37" s="80"/>
      <c r="I37" s="55"/>
      <c r="J37" s="80"/>
      <c r="K37" s="55"/>
      <c r="L37" s="80"/>
      <c r="M37" s="55"/>
      <c r="N37" s="80"/>
      <c r="O37" s="55"/>
      <c r="P37" s="80"/>
      <c r="Q37" s="55"/>
      <c r="R37" s="80"/>
      <c r="S37" s="55"/>
      <c r="T37" s="80"/>
      <c r="U37" s="55"/>
      <c r="V37" s="80"/>
      <c r="X37" s="46"/>
    </row>
    <row r="38" spans="1:103" s="6" customFormat="1" ht="12.75" customHeight="1">
      <c r="A38" s="150"/>
      <c r="B38" s="150"/>
      <c r="C38" s="119"/>
      <c r="D38" s="150"/>
      <c r="E38" s="119"/>
      <c r="F38" s="150"/>
      <c r="G38" s="119"/>
      <c r="H38" s="150"/>
      <c r="I38" s="119"/>
      <c r="J38" s="150"/>
      <c r="K38" s="119"/>
      <c r="L38" s="150"/>
      <c r="M38" s="119"/>
      <c r="N38" s="150"/>
      <c r="O38" s="118"/>
      <c r="P38" s="150"/>
      <c r="Q38" s="118"/>
      <c r="R38" s="150"/>
      <c r="S38" s="118"/>
      <c r="T38" s="150"/>
      <c r="U38" s="119"/>
      <c r="V38" s="150"/>
      <c r="W38" s="120"/>
      <c r="X38" s="120"/>
      <c r="Y38" s="120"/>
      <c r="Z38" s="120"/>
      <c r="AA38" s="120"/>
      <c r="AB38" s="118"/>
      <c r="AC38" s="120"/>
      <c r="AD38" s="120"/>
      <c r="AE38" s="120"/>
      <c r="AF38" s="119"/>
      <c r="AH38" s="120"/>
      <c r="AI38" s="120"/>
      <c r="AJ38" s="120"/>
      <c r="AK38" s="121"/>
      <c r="AL38" s="120"/>
      <c r="AM38" s="120"/>
      <c r="AN38" s="120"/>
      <c r="AO38" s="118"/>
      <c r="AP38" s="120"/>
      <c r="AQ38" s="120"/>
      <c r="AR38" s="120"/>
      <c r="AS38" s="119"/>
      <c r="AU38" s="120"/>
      <c r="AV38" s="120"/>
      <c r="AW38" s="120"/>
      <c r="AX38" s="121"/>
      <c r="AY38" s="120"/>
      <c r="AZ38" s="120"/>
      <c r="BA38" s="120"/>
      <c r="BB38" s="118"/>
      <c r="BC38" s="120"/>
      <c r="BD38" s="120"/>
      <c r="BE38" s="120"/>
      <c r="BF38" s="119"/>
      <c r="BH38" s="120"/>
      <c r="BI38" s="120"/>
      <c r="BJ38" s="120"/>
      <c r="BK38" s="121"/>
      <c r="BL38" s="120"/>
      <c r="BM38" s="120"/>
      <c r="BN38" s="120"/>
      <c r="BO38" s="118"/>
      <c r="BP38" s="120"/>
      <c r="BQ38" s="120"/>
      <c r="BR38" s="120"/>
      <c r="BS38" s="119"/>
      <c r="BU38" s="120"/>
      <c r="BV38" s="120"/>
      <c r="BW38" s="120"/>
      <c r="BX38" s="121"/>
      <c r="BY38" s="120"/>
      <c r="BZ38" s="120"/>
      <c r="CA38" s="120"/>
      <c r="CB38" s="118"/>
      <c r="CC38" s="120"/>
      <c r="CD38" s="120"/>
      <c r="CE38" s="118"/>
      <c r="CF38" s="119"/>
      <c r="CS38" s="95"/>
      <c r="CT38" s="97"/>
      <c r="CU38" s="95"/>
      <c r="CV38" s="95"/>
      <c r="CW38" s="115"/>
      <c r="CX38" s="93"/>
      <c r="CY38" s="94"/>
    </row>
    <row r="39" spans="1:103" ht="12.75" customHeight="1"/>
  </sheetData>
  <phoneticPr fontId="0" type="noConversion"/>
  <pageMargins left="0.35433070866141736" right="0.35433070866141736" top="0.59055118110236227" bottom="0.27559055118110237" header="0.31496062992125984" footer="0.19685039370078741"/>
  <pageSetup paperSize="9" scale="73"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V125"/>
  <sheetViews>
    <sheetView showGridLines="0" zoomScaleNormal="100" workbookViewId="0">
      <pane xSplit="1" ySplit="4" topLeftCell="B5" activePane="bottomRight" state="frozen"/>
      <selection activeCell="A38" sqref="A38:IV38"/>
      <selection pane="topRight" activeCell="A38" sqref="A38:IV38"/>
      <selection pane="bottomLeft" activeCell="A38" sqref="A38:IV38"/>
      <selection pane="bottomRight"/>
    </sheetView>
  </sheetViews>
  <sheetFormatPr baseColWidth="10" defaultColWidth="12.7109375" defaultRowHeight="12.75"/>
  <cols>
    <col min="1" max="1" width="69.7109375" style="38" customWidth="1"/>
    <col min="2" max="2" width="2.7109375" style="38" customWidth="1"/>
    <col min="3" max="3" width="8.7109375" style="55" customWidth="1"/>
    <col min="4" max="4" width="2.7109375" style="38" customWidth="1"/>
    <col min="5" max="5" width="8.7109375" style="55" customWidth="1"/>
    <col min="6" max="6" width="2.7109375" style="38" customWidth="1"/>
    <col min="7" max="7" width="8.7109375" style="55" customWidth="1"/>
    <col min="8" max="8" width="2.7109375" style="38" customWidth="1"/>
    <col min="9" max="9" width="8.7109375" style="55" customWidth="1"/>
    <col min="10" max="10" width="2.7109375" style="38" customWidth="1"/>
    <col min="11" max="11" width="8.7109375" style="55" customWidth="1"/>
    <col min="12" max="12" width="2.7109375" style="38" customWidth="1"/>
    <col min="13" max="13" width="8.7109375" style="55" customWidth="1"/>
    <col min="14" max="14" width="2.7109375" style="38" customWidth="1"/>
    <col min="15" max="15" width="8.7109375" style="55" customWidth="1"/>
    <col min="16" max="16" width="2.7109375" style="38" customWidth="1"/>
    <col min="17" max="17" width="8.7109375" style="55" customWidth="1"/>
    <col min="18" max="18" width="2.7109375" style="38" customWidth="1"/>
    <col min="19" max="19" width="8.7109375" style="55" customWidth="1"/>
    <col min="20" max="20" width="2.7109375" style="38" customWidth="1"/>
    <col min="21" max="21" width="8.7109375" style="55" customWidth="1"/>
    <col min="22" max="22" width="2.7109375" style="38" customWidth="1"/>
    <col min="23" max="23" width="8.7109375" style="38"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213" t="s">
        <v>175</v>
      </c>
      <c r="B1" s="213"/>
      <c r="D1" s="213"/>
      <c r="F1" s="213"/>
      <c r="H1" s="213"/>
      <c r="J1" s="213"/>
      <c r="L1" s="213"/>
      <c r="N1" s="213"/>
      <c r="O1" s="17"/>
      <c r="P1" s="213"/>
      <c r="Q1" s="17"/>
      <c r="R1" s="213"/>
      <c r="S1" s="17"/>
      <c r="T1" s="213"/>
      <c r="U1" s="9"/>
      <c r="V1" s="213"/>
      <c r="W1" s="74"/>
      <c r="X1" s="17"/>
      <c r="Y1" s="17"/>
      <c r="Z1" s="17"/>
      <c r="AA1" s="17"/>
      <c r="AC1" s="17"/>
      <c r="AD1" s="17"/>
      <c r="AE1" s="9"/>
      <c r="AF1" s="9"/>
      <c r="AG1" s="17"/>
      <c r="AH1" s="17"/>
      <c r="AI1" s="17"/>
      <c r="AJ1" s="17"/>
      <c r="AK1" s="17"/>
      <c r="AL1" s="17"/>
      <c r="AM1" s="17"/>
      <c r="AN1" s="17"/>
      <c r="AO1" s="17"/>
      <c r="AQ1" s="9"/>
      <c r="AR1" s="17"/>
      <c r="AS1" s="9"/>
      <c r="AT1" s="9"/>
      <c r="AU1" s="9"/>
      <c r="AV1" s="17"/>
      <c r="AW1" s="17"/>
      <c r="AX1" s="17"/>
      <c r="AY1" s="17"/>
      <c r="AZ1" s="17"/>
      <c r="BA1" s="17"/>
      <c r="BB1" s="17"/>
      <c r="BC1" s="17"/>
      <c r="BF1" s="9"/>
      <c r="BG1" s="17"/>
      <c r="BH1" s="9"/>
      <c r="BI1" s="9"/>
      <c r="BJ1" s="9"/>
      <c r="BK1" s="17"/>
      <c r="BL1" s="17"/>
      <c r="BM1" s="17"/>
      <c r="BN1" s="17"/>
      <c r="BO1" s="17"/>
      <c r="BP1" s="17"/>
      <c r="BQ1" s="17"/>
      <c r="BR1" s="17"/>
      <c r="BT1" s="17"/>
      <c r="BU1" s="17"/>
      <c r="BV1" s="9"/>
      <c r="BW1" s="9"/>
      <c r="BX1" s="9"/>
      <c r="BY1" s="17"/>
      <c r="BZ1" s="17"/>
      <c r="CA1" s="17"/>
      <c r="CB1" s="17"/>
      <c r="CC1" s="17"/>
      <c r="CD1" s="17"/>
      <c r="CE1" s="17"/>
      <c r="CF1" s="17"/>
    </row>
    <row r="2" spans="1:84" s="8" customFormat="1" ht="15">
      <c r="A2" s="68" t="s">
        <v>158</v>
      </c>
      <c r="B2" s="68"/>
      <c r="D2" s="68"/>
      <c r="E2" s="153"/>
      <c r="F2" s="68"/>
      <c r="H2" s="68"/>
      <c r="I2" s="153"/>
      <c r="J2" s="68"/>
      <c r="K2" s="153"/>
      <c r="L2" s="68"/>
      <c r="N2" s="68"/>
      <c r="O2" s="17"/>
      <c r="P2" s="68"/>
      <c r="Q2" s="17"/>
      <c r="R2" s="68"/>
      <c r="S2" s="17"/>
      <c r="T2" s="68"/>
      <c r="U2" s="9"/>
      <c r="V2" s="68"/>
      <c r="W2" s="74"/>
      <c r="X2" s="17"/>
      <c r="Y2" s="17"/>
      <c r="Z2" s="17"/>
      <c r="AA2" s="17"/>
      <c r="AC2" s="17"/>
      <c r="AD2" s="17"/>
      <c r="AE2" s="9"/>
      <c r="AF2" s="9"/>
      <c r="AG2" s="17"/>
      <c r="AH2" s="17"/>
      <c r="AI2" s="17"/>
      <c r="AJ2" s="17"/>
      <c r="AK2" s="17"/>
      <c r="AL2" s="17"/>
      <c r="AM2" s="17"/>
      <c r="AN2" s="17"/>
      <c r="AO2" s="17"/>
      <c r="AQ2" s="9"/>
      <c r="AR2" s="17"/>
      <c r="AS2" s="9"/>
      <c r="AT2" s="9"/>
      <c r="AU2" s="9"/>
      <c r="AV2" s="17"/>
      <c r="AW2" s="17"/>
      <c r="AX2" s="17"/>
      <c r="AY2" s="17"/>
      <c r="AZ2" s="17"/>
      <c r="BA2" s="17"/>
      <c r="BB2" s="17"/>
      <c r="BC2" s="17"/>
      <c r="BF2" s="9"/>
      <c r="BG2" s="17"/>
      <c r="BH2" s="9"/>
      <c r="BI2" s="9"/>
      <c r="BJ2" s="9"/>
      <c r="BK2" s="17"/>
      <c r="BL2" s="17"/>
      <c r="BM2" s="17"/>
      <c r="BN2" s="17"/>
      <c r="BO2" s="17"/>
      <c r="BP2" s="17"/>
      <c r="BQ2" s="17"/>
      <c r="BR2" s="17"/>
      <c r="BT2" s="17"/>
      <c r="BU2" s="17"/>
      <c r="BV2" s="9"/>
      <c r="BW2" s="9"/>
      <c r="BX2" s="9"/>
      <c r="BY2" s="17"/>
      <c r="BZ2" s="17"/>
      <c r="CA2" s="17"/>
      <c r="CB2" s="17"/>
      <c r="CC2" s="17"/>
      <c r="CD2" s="17"/>
      <c r="CE2" s="17"/>
      <c r="CF2" s="17"/>
    </row>
    <row r="3" spans="1:84" s="25" customFormat="1" ht="9" customHeight="1" thickBot="1">
      <c r="C3" s="24"/>
      <c r="E3" s="24"/>
      <c r="G3" s="24"/>
      <c r="I3" s="24"/>
      <c r="K3" s="24"/>
      <c r="M3" s="24"/>
      <c r="O3" s="50"/>
      <c r="Q3" s="50"/>
      <c r="S3" s="50"/>
      <c r="U3" s="24"/>
      <c r="W3" s="61"/>
    </row>
    <row r="4" spans="1:84" s="54" customFormat="1" ht="15" customHeight="1" thickBot="1">
      <c r="A4" s="308" t="s">
        <v>143</v>
      </c>
      <c r="B4" s="418"/>
      <c r="C4" s="309" t="str">
        <f>'Allianz Group'!C4</f>
        <v>1Q15</v>
      </c>
      <c r="D4" s="418"/>
      <c r="E4" s="309" t="str">
        <f>'Allianz Group'!E4</f>
        <v>2Q15</v>
      </c>
      <c r="F4" s="418"/>
      <c r="G4" s="309" t="str">
        <f>'Allianz Group'!G4</f>
        <v>3Q15</v>
      </c>
      <c r="H4" s="418"/>
      <c r="I4" s="309" t="str">
        <f>'Allianz Group'!I4</f>
        <v>4Q15</v>
      </c>
      <c r="J4" s="418"/>
      <c r="K4" s="350">
        <f>'Allianz Group'!K4</f>
        <v>2015</v>
      </c>
      <c r="L4" s="418"/>
      <c r="M4" s="309" t="str">
        <f>'Allianz Group'!M4</f>
        <v>1Q16</v>
      </c>
      <c r="N4" s="418"/>
      <c r="O4" s="309" t="str">
        <f>'Allianz Group'!O4</f>
        <v>2Q16</v>
      </c>
      <c r="P4" s="418"/>
      <c r="Q4" s="309" t="str">
        <f>'Allianz Group'!Q4</f>
        <v>3Q16</v>
      </c>
      <c r="R4" s="418"/>
      <c r="S4" s="309" t="str">
        <f>'Allianz Group'!S4</f>
        <v>4Q16</v>
      </c>
      <c r="T4" s="418"/>
      <c r="U4" s="350">
        <f>'Allianz Group'!U4</f>
        <v>2016</v>
      </c>
      <c r="V4" s="418"/>
      <c r="W4" s="350" t="str">
        <f>'Allianz Group'!W4</f>
        <v>∆ 16 / 15</v>
      </c>
    </row>
    <row r="5" spans="1:84" s="66" customFormat="1" ht="12.75" customHeight="1" thickBot="1">
      <c r="A5" s="64" t="s">
        <v>222</v>
      </c>
      <c r="B5" s="56"/>
      <c r="C5" s="63">
        <v>-103.39121</v>
      </c>
      <c r="D5" s="56"/>
      <c r="E5" s="63">
        <v>-71.733960000000025</v>
      </c>
      <c r="F5" s="56"/>
      <c r="G5" s="63">
        <v>-86.214199999999948</v>
      </c>
      <c r="H5" s="56"/>
      <c r="I5" s="63">
        <v>-103.53093000000001</v>
      </c>
      <c r="J5" s="56"/>
      <c r="K5" s="334">
        <f>SUM(C5:I5)</f>
        <v>-364.87029999999999</v>
      </c>
      <c r="L5" s="56"/>
      <c r="M5" s="63">
        <v>-88.769159999999999</v>
      </c>
      <c r="N5" s="56"/>
      <c r="O5" s="63">
        <v>-75.775069999999999</v>
      </c>
      <c r="P5" s="56"/>
      <c r="Q5" s="63">
        <v>-62.924990000000008</v>
      </c>
      <c r="R5" s="56"/>
      <c r="S5" s="63">
        <v>-100.92518999999999</v>
      </c>
      <c r="T5" s="56"/>
      <c r="U5" s="334">
        <f>SUM(M5:S5)</f>
        <v>-328.39440999999999</v>
      </c>
      <c r="V5" s="56"/>
      <c r="W5" s="352">
        <f>IFERROR(IF((OR((U5/K5)-1&lt;-Index!$H$4,(U5/K5)-1&gt;Index!$H$4,AND(U5&lt;0,K5&gt;0),AND(U5&gt;0,K5&lt;0))),"n.m.",(U5/K5)-1),"n.m.")</f>
        <v>-9.996946860295286E-2</v>
      </c>
    </row>
    <row r="6" spans="1:84" s="38" customFormat="1" ht="12.75" customHeight="1">
      <c r="A6" s="28" t="s">
        <v>3</v>
      </c>
      <c r="B6" s="39"/>
      <c r="C6" s="29">
        <v>0</v>
      </c>
      <c r="D6" s="39"/>
      <c r="E6" s="29">
        <v>0</v>
      </c>
      <c r="F6" s="39"/>
      <c r="G6" s="29">
        <v>0</v>
      </c>
      <c r="H6" s="39"/>
      <c r="I6" s="29">
        <v>0</v>
      </c>
      <c r="J6" s="39"/>
      <c r="K6" s="335">
        <f>SUM(C6:I6)</f>
        <v>0</v>
      </c>
      <c r="L6" s="39"/>
      <c r="M6" s="29">
        <v>0</v>
      </c>
      <c r="N6" s="39"/>
      <c r="O6" s="29">
        <v>0</v>
      </c>
      <c r="P6" s="39"/>
      <c r="Q6" s="29">
        <v>0</v>
      </c>
      <c r="R6" s="39"/>
      <c r="S6" s="29">
        <v>0</v>
      </c>
      <c r="T6" s="39"/>
      <c r="U6" s="335">
        <f>SUM(M6:S6)</f>
        <v>0</v>
      </c>
      <c r="V6" s="39"/>
      <c r="W6" s="352" t="str">
        <f>IFERROR(IF((OR((U6/K6)-1&lt;-Index!$H$4,(U6/K6)-1&gt;Index!$H$4,AND(U6&lt;0,K6&gt;0),AND(U6&gt;0,K6&lt;0))),"n.m.",(U6/K6)-1),"n.m.")</f>
        <v>n.m.</v>
      </c>
    </row>
    <row r="7" spans="1:84" s="38" customFormat="1" ht="12.75" customHeight="1">
      <c r="A7" s="310" t="s">
        <v>52</v>
      </c>
      <c r="B7" s="363"/>
      <c r="C7" s="311"/>
      <c r="D7" s="363"/>
      <c r="E7" s="311"/>
      <c r="F7" s="363"/>
      <c r="G7" s="311"/>
      <c r="H7" s="363"/>
      <c r="I7" s="311"/>
      <c r="J7" s="363"/>
      <c r="K7" s="336"/>
      <c r="L7" s="363"/>
      <c r="M7" s="311"/>
      <c r="N7" s="363"/>
      <c r="O7" s="311"/>
      <c r="P7" s="363"/>
      <c r="Q7" s="311"/>
      <c r="R7" s="363"/>
      <c r="S7" s="311"/>
      <c r="T7" s="363"/>
      <c r="U7" s="336"/>
      <c r="V7" s="363"/>
      <c r="W7" s="354"/>
    </row>
    <row r="8" spans="1:84" s="38" customFormat="1" ht="12.75" customHeight="1">
      <c r="A8" s="312" t="s">
        <v>4</v>
      </c>
      <c r="B8" s="171"/>
      <c r="C8" s="313">
        <v>-82.16716000000001</v>
      </c>
      <c r="D8" s="171"/>
      <c r="E8" s="313">
        <v>-85.055389999999974</v>
      </c>
      <c r="F8" s="171"/>
      <c r="G8" s="313">
        <v>-55.661320000000018</v>
      </c>
      <c r="H8" s="171"/>
      <c r="I8" s="313">
        <v>-98.372400000000027</v>
      </c>
      <c r="J8" s="171"/>
      <c r="K8" s="255">
        <f t="shared" ref="K8:K24" si="0">SUM(C8:I8)</f>
        <v>-321.25627000000003</v>
      </c>
      <c r="L8" s="171"/>
      <c r="M8" s="313">
        <v>-63.839370000000002</v>
      </c>
      <c r="N8" s="171"/>
      <c r="O8" s="313">
        <v>-57.148529999999994</v>
      </c>
      <c r="P8" s="171"/>
      <c r="Q8" s="313">
        <v>-61.174800000000005</v>
      </c>
      <c r="R8" s="171"/>
      <c r="S8" s="313">
        <v>-61.913759999999996</v>
      </c>
      <c r="T8" s="171"/>
      <c r="U8" s="255">
        <f t="shared" ref="U8:U24" si="1">SUM(M8:S8)</f>
        <v>-244.07646</v>
      </c>
      <c r="V8" s="171"/>
      <c r="W8" s="354">
        <f>IFERROR(IF((OR((U8/K8)-1&lt;-Index!$H$4,(U8/K8)-1&gt;Index!$H$4,AND(U8&lt;0,K8&gt;0),AND(U8&gt;0,K8&lt;0))),"n.m.",(U8/K8)-1),"n.m.")</f>
        <v>-0.24024374683799954</v>
      </c>
    </row>
    <row r="9" spans="1:84" s="38" customFormat="1" ht="12.75" customHeight="1">
      <c r="A9" s="312" t="s">
        <v>30</v>
      </c>
      <c r="B9" s="171"/>
      <c r="C9" s="313">
        <v>21.235779999999998</v>
      </c>
      <c r="D9" s="171"/>
      <c r="E9" s="313">
        <v>-9.1326799999999988</v>
      </c>
      <c r="F9" s="171"/>
      <c r="G9" s="313">
        <v>-6.4873700000000003</v>
      </c>
      <c r="H9" s="171"/>
      <c r="I9" s="313">
        <v>3.3086000000000002</v>
      </c>
      <c r="J9" s="171"/>
      <c r="K9" s="255">
        <f t="shared" si="0"/>
        <v>8.9243299999999994</v>
      </c>
      <c r="L9" s="171"/>
      <c r="M9" s="313">
        <v>-2.3523899999999998</v>
      </c>
      <c r="N9" s="171"/>
      <c r="O9" s="313">
        <v>1.9666899999999998</v>
      </c>
      <c r="P9" s="171"/>
      <c r="Q9" s="313">
        <v>-1.12758</v>
      </c>
      <c r="R9" s="171"/>
      <c r="S9" s="313">
        <v>2.0156900000000002</v>
      </c>
      <c r="T9" s="171"/>
      <c r="U9" s="255">
        <f t="shared" si="1"/>
        <v>0.50241000000000025</v>
      </c>
      <c r="V9" s="171"/>
      <c r="W9" s="354">
        <f>IFERROR(IF((OR((U9/K9)-1&lt;-Index!$H$4,(U9/K9)-1&gt;Index!$H$4,AND(U9&lt;0,K9&gt;0),AND(U9&gt;0,K9&lt;0))),"n.m.",(U9/K9)-1),"n.m.")</f>
        <v>-0.94370333683312912</v>
      </c>
    </row>
    <row r="10" spans="1:84" s="38" customFormat="1" ht="12.75" customHeight="1">
      <c r="A10" s="312" t="s">
        <v>34</v>
      </c>
      <c r="B10" s="171"/>
      <c r="C10" s="313">
        <v>0.93791999999999998</v>
      </c>
      <c r="D10" s="171"/>
      <c r="E10" s="313">
        <v>5.8432699999999995</v>
      </c>
      <c r="F10" s="171"/>
      <c r="G10" s="313">
        <v>12.892100000000003</v>
      </c>
      <c r="H10" s="171"/>
      <c r="I10" s="313">
        <v>-4.7523300000000024</v>
      </c>
      <c r="J10" s="171"/>
      <c r="K10" s="255">
        <f t="shared" si="0"/>
        <v>14.920959999999999</v>
      </c>
      <c r="L10" s="171"/>
      <c r="M10" s="313">
        <v>66.23557000000001</v>
      </c>
      <c r="N10" s="171"/>
      <c r="O10" s="313">
        <v>-28.020810000000004</v>
      </c>
      <c r="P10" s="171"/>
      <c r="Q10" s="313">
        <v>4.293299999999995</v>
      </c>
      <c r="R10" s="171"/>
      <c r="S10" s="313">
        <v>-39.93074</v>
      </c>
      <c r="T10" s="171"/>
      <c r="U10" s="255">
        <f t="shared" si="1"/>
        <v>2.5773200000000003</v>
      </c>
      <c r="V10" s="171"/>
      <c r="W10" s="354">
        <f>IFERROR(IF((OR((U10/K10)-1&lt;-Index!$H$4,(U10/K10)-1&gt;Index!$H$4,AND(U10&lt;0,K10&gt;0),AND(U10&gt;0,K10&lt;0))),"n.m.",(U10/K10)-1),"n.m.")</f>
        <v>-0.82726848674616105</v>
      </c>
    </row>
    <row r="11" spans="1:84" s="38" customFormat="1" ht="12.75" customHeight="1">
      <c r="A11" s="312" t="s">
        <v>38</v>
      </c>
      <c r="B11" s="171"/>
      <c r="C11" s="313">
        <v>78.064009999999996</v>
      </c>
      <c r="D11" s="171"/>
      <c r="E11" s="313">
        <v>64.743169999999992</v>
      </c>
      <c r="F11" s="171"/>
      <c r="G11" s="313">
        <v>62.002850000000024</v>
      </c>
      <c r="H11" s="171"/>
      <c r="I11" s="313">
        <v>65.413659999999965</v>
      </c>
      <c r="J11" s="171"/>
      <c r="K11" s="255">
        <f t="shared" si="0"/>
        <v>270.22368999999998</v>
      </c>
      <c r="L11" s="171"/>
      <c r="M11" s="313">
        <v>61.58117</v>
      </c>
      <c r="N11" s="171"/>
      <c r="O11" s="313">
        <v>56.30068</v>
      </c>
      <c r="P11" s="171"/>
      <c r="Q11" s="313">
        <v>57.962699999999998</v>
      </c>
      <c r="R11" s="171"/>
      <c r="S11" s="313">
        <v>58.916290000000004</v>
      </c>
      <c r="T11" s="171"/>
      <c r="U11" s="255">
        <f t="shared" si="1"/>
        <v>234.76084</v>
      </c>
      <c r="V11" s="171"/>
      <c r="W11" s="354">
        <f>IFERROR(IF((OR((U11/K11)-1&lt;-Index!$H$4,(U11/K11)-1&gt;Index!$H$4,AND(U11&lt;0,K11&gt;0),AND(U11&gt;0,K11&lt;0))),"n.m.",(U11/K11)-1),"n.m.")</f>
        <v>-0.13123516298663518</v>
      </c>
      <c r="Y11" s="148"/>
    </row>
    <row r="12" spans="1:84" s="38" customFormat="1" ht="12.75" customHeight="1">
      <c r="A12" s="312" t="s">
        <v>35</v>
      </c>
      <c r="B12" s="171"/>
      <c r="C12" s="313">
        <v>0</v>
      </c>
      <c r="D12" s="171"/>
      <c r="E12" s="313">
        <v>0</v>
      </c>
      <c r="F12" s="171"/>
      <c r="G12" s="313">
        <v>0</v>
      </c>
      <c r="H12" s="171"/>
      <c r="I12" s="313">
        <v>0</v>
      </c>
      <c r="J12" s="171"/>
      <c r="K12" s="255">
        <f t="shared" si="0"/>
        <v>0</v>
      </c>
      <c r="L12" s="171"/>
      <c r="M12" s="313">
        <v>0</v>
      </c>
      <c r="N12" s="171"/>
      <c r="O12" s="313">
        <v>0</v>
      </c>
      <c r="P12" s="171"/>
      <c r="Q12" s="313">
        <v>0</v>
      </c>
      <c r="R12" s="171"/>
      <c r="S12" s="313">
        <v>0</v>
      </c>
      <c r="T12" s="171"/>
      <c r="U12" s="255">
        <f t="shared" si="1"/>
        <v>0</v>
      </c>
      <c r="V12" s="171"/>
      <c r="W12" s="354" t="str">
        <f>IFERROR(IF((OR((U12/K12)-1&lt;-Index!$H$4,(U12/K12)-1&gt;Index!$H$4,AND(U12&lt;0,K12&gt;0),AND(U12&gt;0,K12&lt;0))),"n.m.",(U12/K12)-1),"n.m.")</f>
        <v>n.m.</v>
      </c>
    </row>
    <row r="13" spans="1:84" s="38" customFormat="1" ht="12.75" customHeight="1">
      <c r="A13" s="479" t="s">
        <v>12</v>
      </c>
      <c r="B13" s="479"/>
      <c r="C13" s="29">
        <v>87.429090000000002</v>
      </c>
      <c r="D13" s="479"/>
      <c r="E13" s="29">
        <v>91.910920000000004</v>
      </c>
      <c r="F13" s="479"/>
      <c r="G13" s="29">
        <v>84.888950000000023</v>
      </c>
      <c r="H13" s="479"/>
      <c r="I13" s="29">
        <v>96.088589999999954</v>
      </c>
      <c r="J13" s="479"/>
      <c r="K13" s="341">
        <f t="shared" si="0"/>
        <v>360.31754999999998</v>
      </c>
      <c r="L13" s="479"/>
      <c r="M13" s="29">
        <v>82.472630000000009</v>
      </c>
      <c r="N13" s="479"/>
      <c r="O13" s="29">
        <v>83.284570000000002</v>
      </c>
      <c r="P13" s="479"/>
      <c r="Q13" s="29">
        <v>105.20795999999996</v>
      </c>
      <c r="R13" s="479"/>
      <c r="S13" s="29">
        <v>105.06065000000001</v>
      </c>
      <c r="T13" s="479"/>
      <c r="U13" s="341">
        <f t="shared" si="1"/>
        <v>376.02580999999998</v>
      </c>
      <c r="V13" s="479"/>
      <c r="W13" s="358">
        <f>IFERROR(IF((OR((U13/K13)-1&lt;-Index!$H$4,(U13/K13)-1&gt;Index!$H$4,AND(U13&lt;0,K13&gt;0),AND(U13&gt;0,K13&lt;0))),"n.m.",(U13/K13)-1),"n.m.")</f>
        <v>4.3595600602857054E-2</v>
      </c>
    </row>
    <row r="14" spans="1:84" s="38" customFormat="1" ht="12.75" customHeight="1">
      <c r="A14" s="320" t="s">
        <v>53</v>
      </c>
      <c r="B14" s="487"/>
      <c r="C14" s="321">
        <f>SUM(C8:C13)</f>
        <v>105.49963999999999</v>
      </c>
      <c r="D14" s="487"/>
      <c r="E14" s="321">
        <f>SUM(E8:E13)</f>
        <v>68.309290000000033</v>
      </c>
      <c r="F14" s="487"/>
      <c r="G14" s="321">
        <f>SUM(G8:G13)</f>
        <v>97.635210000000029</v>
      </c>
      <c r="H14" s="487"/>
      <c r="I14" s="321">
        <f>SUM(I8:I13)</f>
        <v>61.686119999999889</v>
      </c>
      <c r="J14" s="487"/>
      <c r="K14" s="338">
        <f t="shared" si="0"/>
        <v>333.13025999999996</v>
      </c>
      <c r="L14" s="487"/>
      <c r="M14" s="321">
        <f>SUM(M8:M13)</f>
        <v>144.09761000000003</v>
      </c>
      <c r="N14" s="487"/>
      <c r="O14" s="321">
        <f>SUM(O8:O13)</f>
        <v>56.382599999999996</v>
      </c>
      <c r="P14" s="487"/>
      <c r="Q14" s="321">
        <f>SUM(Q8:Q13)</f>
        <v>105.16157999999994</v>
      </c>
      <c r="R14" s="487"/>
      <c r="S14" s="321">
        <f>SUM(S8:S13)</f>
        <v>64.148130000000009</v>
      </c>
      <c r="T14" s="487"/>
      <c r="U14" s="338">
        <f t="shared" si="1"/>
        <v>369.78991999999994</v>
      </c>
      <c r="V14" s="487"/>
      <c r="W14" s="356">
        <f>IFERROR(IF((OR((U14/K14)-1&lt;-Index!$H$4,(U14/K14)-1&gt;Index!$H$4,AND(U14&lt;0,K14&gt;0),AND(U14&gt;0,K14&lt;0))),"n.m.",(U14/K14)-1),"n.m.")</f>
        <v>0.11004602223766757</v>
      </c>
    </row>
    <row r="15" spans="1:84" s="40" customFormat="1" ht="12.75" customHeight="1">
      <c r="A15" s="28" t="s">
        <v>20</v>
      </c>
      <c r="B15" s="39"/>
      <c r="C15" s="29">
        <v>-199.31661</v>
      </c>
      <c r="D15" s="39"/>
      <c r="E15" s="29">
        <v>-198.93021000000002</v>
      </c>
      <c r="F15" s="39"/>
      <c r="G15" s="29">
        <v>-201.4007400000001</v>
      </c>
      <c r="H15" s="39"/>
      <c r="I15" s="29">
        <v>-244.9040399999999</v>
      </c>
      <c r="J15" s="39"/>
      <c r="K15" s="335">
        <f t="shared" si="0"/>
        <v>-844.55160000000001</v>
      </c>
      <c r="L15" s="39"/>
      <c r="M15" s="29">
        <v>-222.80732</v>
      </c>
      <c r="N15" s="39"/>
      <c r="O15" s="29">
        <v>-248.16164999999995</v>
      </c>
      <c r="P15" s="39"/>
      <c r="Q15" s="29">
        <v>-142.40166000000005</v>
      </c>
      <c r="R15" s="39"/>
      <c r="S15" s="29">
        <v>-236.39171999999996</v>
      </c>
      <c r="T15" s="39"/>
      <c r="U15" s="335">
        <f t="shared" si="1"/>
        <v>-849.76234999999997</v>
      </c>
      <c r="V15" s="39"/>
      <c r="W15" s="358">
        <f>IFERROR(IF((OR((U15/K15)-1&lt;-Index!$H$4,(U15/K15)-1&gt;Index!$H$4,AND(U15&lt;0,K15&gt;0),AND(U15&gt;0,K15&lt;0))),"n.m.",(U15/K15)-1),"n.m.")</f>
        <v>6.1698420795128772E-3</v>
      </c>
    </row>
    <row r="16" spans="1:84" s="38" customFormat="1" ht="12.75" customHeight="1">
      <c r="A16" s="234" t="s">
        <v>0</v>
      </c>
      <c r="B16" s="39"/>
      <c r="C16" s="313">
        <v>-148.96417000000002</v>
      </c>
      <c r="D16" s="39"/>
      <c r="E16" s="313">
        <v>-0.6090099999999552</v>
      </c>
      <c r="F16" s="39"/>
      <c r="G16" s="313">
        <v>-0.69379000000003543</v>
      </c>
      <c r="H16" s="39"/>
      <c r="I16" s="313">
        <v>-2.8433999999999742</v>
      </c>
      <c r="J16" s="39"/>
      <c r="K16" s="255">
        <f t="shared" si="0"/>
        <v>-153.11036999999999</v>
      </c>
      <c r="L16" s="39"/>
      <c r="M16" s="313">
        <v>-148.42420000000001</v>
      </c>
      <c r="N16" s="39"/>
      <c r="O16" s="313">
        <v>-0.48250999999999067</v>
      </c>
      <c r="P16" s="39"/>
      <c r="Q16" s="313">
        <v>-0.674350000000004</v>
      </c>
      <c r="R16" s="39"/>
      <c r="S16" s="313">
        <v>-4.7226900000000001</v>
      </c>
      <c r="T16" s="39"/>
      <c r="U16" s="255">
        <f t="shared" si="1"/>
        <v>-154.30375000000001</v>
      </c>
      <c r="V16" s="39"/>
      <c r="W16" s="354">
        <f>IFERROR(IF((OR((U16/K16)-1&lt;-Index!$H$4,(U16/K16)-1&gt;Index!$H$4,AND(U16&lt;0,K16&gt;0),AND(U16&gt;0,K16&lt;0))),"n.m.",(U16/K16)-1),"n.m.")</f>
        <v>7.7942467254179526E-3</v>
      </c>
    </row>
    <row r="17" spans="1:28" s="38" customFormat="1" ht="12.75" customHeight="1">
      <c r="A17" s="234" t="s">
        <v>9</v>
      </c>
      <c r="B17" s="39"/>
      <c r="C17" s="313">
        <v>1.5529999999999999</v>
      </c>
      <c r="D17" s="39"/>
      <c r="E17" s="313">
        <v>1.0899999999999999</v>
      </c>
      <c r="F17" s="39"/>
      <c r="G17" s="313">
        <v>1.0950000000000002</v>
      </c>
      <c r="H17" s="39"/>
      <c r="I17" s="313">
        <v>1.0879999999999996</v>
      </c>
      <c r="J17" s="39"/>
      <c r="K17" s="255">
        <f t="shared" si="0"/>
        <v>4.8259999999999996</v>
      </c>
      <c r="L17" s="39"/>
      <c r="M17" s="313">
        <v>-3.5539999999999998</v>
      </c>
      <c r="N17" s="39"/>
      <c r="O17" s="313">
        <v>6.17</v>
      </c>
      <c r="P17" s="39"/>
      <c r="Q17" s="313">
        <v>0.8349000000000002</v>
      </c>
      <c r="R17" s="39"/>
      <c r="S17" s="313">
        <v>1.6529000000000003</v>
      </c>
      <c r="T17" s="39"/>
      <c r="U17" s="255">
        <f t="shared" si="1"/>
        <v>5.1038000000000006</v>
      </c>
      <c r="V17" s="39"/>
      <c r="W17" s="354">
        <f>IFERROR(IF((OR((U17/K17)-1&lt;-Index!$H$4,(U17/K17)-1&gt;Index!$H$4,AND(U17&lt;0,K17&gt;0),AND(U17&gt;0,K17&lt;0))),"n.m.",(U17/K17)-1),"n.m.")</f>
        <v>5.7563199336925219E-2</v>
      </c>
    </row>
    <row r="18" spans="1:28" s="38" customFormat="1" ht="12.75" customHeight="1">
      <c r="A18" s="234" t="s">
        <v>10</v>
      </c>
      <c r="B18" s="39"/>
      <c r="C18" s="313">
        <v>-4.7043900000000001</v>
      </c>
      <c r="D18" s="39"/>
      <c r="E18" s="313">
        <v>-8.7543900000000008</v>
      </c>
      <c r="F18" s="39"/>
      <c r="G18" s="313">
        <v>-27.395190000000003</v>
      </c>
      <c r="H18" s="39"/>
      <c r="I18" s="313">
        <v>-13.970739999999992</v>
      </c>
      <c r="J18" s="39"/>
      <c r="K18" s="255">
        <f t="shared" si="0"/>
        <v>-54.824709999999996</v>
      </c>
      <c r="L18" s="39"/>
      <c r="M18" s="313">
        <v>-95.579719999999995</v>
      </c>
      <c r="N18" s="39"/>
      <c r="O18" s="313">
        <v>21.776240000000001</v>
      </c>
      <c r="P18" s="39"/>
      <c r="Q18" s="313">
        <v>-21.900760000000005</v>
      </c>
      <c r="R18" s="39"/>
      <c r="S18" s="313">
        <v>-38.933199999999999</v>
      </c>
      <c r="T18" s="39"/>
      <c r="U18" s="255">
        <f t="shared" si="1"/>
        <v>-134.63744</v>
      </c>
      <c r="V18" s="39"/>
      <c r="W18" s="354">
        <f>IFERROR(IF((OR((U18/K18)-1&lt;-Index!$H$4,(U18/K18)-1&gt;Index!$H$4,AND(U18&lt;0,K18&gt;0),AND(U18&gt;0,K18&lt;0))),"n.m.",(U18/K18)-1),"n.m.")</f>
        <v>1.4557802494532122</v>
      </c>
    </row>
    <row r="19" spans="1:28" s="38" customFormat="1" ht="12.75" customHeight="1">
      <c r="A19" s="234" t="s">
        <v>5</v>
      </c>
      <c r="B19" s="39"/>
      <c r="C19" s="313">
        <v>0</v>
      </c>
      <c r="D19" s="39"/>
      <c r="E19" s="313">
        <v>0</v>
      </c>
      <c r="F19" s="39"/>
      <c r="G19" s="313">
        <v>0</v>
      </c>
      <c r="H19" s="39"/>
      <c r="I19" s="313">
        <v>0</v>
      </c>
      <c r="J19" s="39"/>
      <c r="K19" s="255">
        <f t="shared" si="0"/>
        <v>0</v>
      </c>
      <c r="L19" s="39"/>
      <c r="M19" s="313">
        <v>0</v>
      </c>
      <c r="N19" s="39"/>
      <c r="O19" s="313">
        <v>0</v>
      </c>
      <c r="P19" s="39"/>
      <c r="Q19" s="313">
        <v>0</v>
      </c>
      <c r="R19" s="39"/>
      <c r="S19" s="313">
        <v>0</v>
      </c>
      <c r="T19" s="39"/>
      <c r="U19" s="255">
        <f t="shared" si="1"/>
        <v>0</v>
      </c>
      <c r="V19" s="39"/>
      <c r="W19" s="354" t="str">
        <f>IFERROR(IF((OR((U19/K19)-1&lt;-Index!$H$4,(U19/K19)-1&gt;Index!$H$4,AND(U19&lt;0,K19&gt;0),AND(U19&gt;0,K19&lt;0))),"n.m.",(U19/K19)-1),"n.m.")</f>
        <v>n.m.</v>
      </c>
    </row>
    <row r="20" spans="1:28" s="38" customFormat="1" ht="22.5">
      <c r="A20" s="315" t="s">
        <v>95</v>
      </c>
      <c r="B20" s="463"/>
      <c r="C20" s="313">
        <v>6.5031800000000004</v>
      </c>
      <c r="D20" s="463"/>
      <c r="E20" s="313">
        <v>-7.4446200000000005</v>
      </c>
      <c r="F20" s="463"/>
      <c r="G20" s="313">
        <v>11.39926</v>
      </c>
      <c r="H20" s="463"/>
      <c r="I20" s="313">
        <v>19.938069999999996</v>
      </c>
      <c r="J20" s="463"/>
      <c r="K20" s="255">
        <f t="shared" si="0"/>
        <v>30.395889999999994</v>
      </c>
      <c r="L20" s="463"/>
      <c r="M20" s="313">
        <v>-11.082379999999999</v>
      </c>
      <c r="N20" s="463"/>
      <c r="O20" s="313">
        <v>19.152299999999997</v>
      </c>
      <c r="P20" s="463"/>
      <c r="Q20" s="313">
        <v>-54.783439999999992</v>
      </c>
      <c r="R20" s="463"/>
      <c r="S20" s="313">
        <v>-10.792550000000006</v>
      </c>
      <c r="T20" s="463"/>
      <c r="U20" s="255">
        <f t="shared" si="1"/>
        <v>-57.506070000000001</v>
      </c>
      <c r="V20" s="463"/>
      <c r="W20" s="354" t="str">
        <f>IFERROR(IF((OR((U20/K20)-1&lt;-Index!$H$4,(U20/K20)-1&gt;Index!$H$4,AND(U20&lt;0,K20&gt;0),AND(U20&gt;0,K20&lt;0))),"n.m.",(U20/K20)-1),"n.m.")</f>
        <v>n.m.</v>
      </c>
    </row>
    <row r="21" spans="1:28" s="41" customFormat="1" ht="12.75" customHeight="1">
      <c r="A21" s="234" t="s">
        <v>13</v>
      </c>
      <c r="B21" s="39"/>
      <c r="C21" s="313">
        <v>100.28141000000001</v>
      </c>
      <c r="D21" s="39"/>
      <c r="E21" s="313">
        <v>114.14013999999999</v>
      </c>
      <c r="F21" s="39"/>
      <c r="G21" s="313">
        <v>106.45473999999999</v>
      </c>
      <c r="H21" s="39"/>
      <c r="I21" s="313">
        <v>135.98164000000003</v>
      </c>
      <c r="J21" s="39"/>
      <c r="K21" s="255">
        <f t="shared" si="0"/>
        <v>456.85793000000001</v>
      </c>
      <c r="L21" s="39"/>
      <c r="M21" s="313">
        <v>153.95424</v>
      </c>
      <c r="N21" s="39"/>
      <c r="O21" s="313">
        <v>141.61870999999999</v>
      </c>
      <c r="P21" s="39"/>
      <c r="Q21" s="313">
        <v>94.543399999999963</v>
      </c>
      <c r="R21" s="39"/>
      <c r="S21" s="313">
        <v>144.85842000000008</v>
      </c>
      <c r="T21" s="39"/>
      <c r="U21" s="255">
        <f t="shared" si="1"/>
        <v>534.97477000000003</v>
      </c>
      <c r="V21" s="39"/>
      <c r="W21" s="354">
        <f>IFERROR(IF((OR((U21/K21)-1&lt;-Index!$H$4,(U21/K21)-1&gt;Index!$H$4,AND(U21&lt;0,K21&gt;0),AND(U21&gt;0,K21&lt;0))),"n.m.",(U21/K21)-1),"n.m.")</f>
        <v>0.17098716005651915</v>
      </c>
    </row>
    <row r="22" spans="1:28" s="38" customFormat="1" ht="12.75" customHeight="1">
      <c r="A22" s="234" t="s">
        <v>90</v>
      </c>
      <c r="B22" s="39"/>
      <c r="C22" s="313">
        <v>0</v>
      </c>
      <c r="D22" s="39"/>
      <c r="E22" s="313">
        <v>0</v>
      </c>
      <c r="F22" s="39"/>
      <c r="G22" s="313">
        <v>0</v>
      </c>
      <c r="H22" s="39"/>
      <c r="I22" s="313">
        <v>0</v>
      </c>
      <c r="J22" s="39"/>
      <c r="K22" s="255">
        <f>SUM(C22:I22)</f>
        <v>0</v>
      </c>
      <c r="L22" s="39"/>
      <c r="M22" s="313">
        <v>0</v>
      </c>
      <c r="N22" s="39"/>
      <c r="O22" s="313">
        <v>0</v>
      </c>
      <c r="P22" s="39"/>
      <c r="Q22" s="313">
        <v>0</v>
      </c>
      <c r="R22" s="39"/>
      <c r="S22" s="313">
        <v>0</v>
      </c>
      <c r="T22" s="39"/>
      <c r="U22" s="255">
        <f>SUM(M22:S22)</f>
        <v>0</v>
      </c>
      <c r="V22" s="39"/>
      <c r="W22" s="354" t="str">
        <f>IFERROR(IF((OR((U22/K22)-1&lt;-Index!$H$4,(U22/K22)-1&gt;Index!$H$4,AND(U22&lt;0,K22&gt;0),AND(U22&gt;0,K22&lt;0))),"n.m.",(U22/K22)-1),"n.m.")</f>
        <v>n.m.</v>
      </c>
    </row>
    <row r="23" spans="1:28" s="38" customFormat="1" ht="12.75" customHeight="1">
      <c r="A23" s="234" t="s">
        <v>15</v>
      </c>
      <c r="B23" s="39"/>
      <c r="C23" s="313">
        <v>0</v>
      </c>
      <c r="D23" s="39"/>
      <c r="E23" s="313">
        <v>0</v>
      </c>
      <c r="F23" s="39"/>
      <c r="G23" s="313">
        <v>0</v>
      </c>
      <c r="H23" s="39"/>
      <c r="I23" s="313">
        <v>0</v>
      </c>
      <c r="J23" s="39"/>
      <c r="K23" s="255">
        <f t="shared" si="0"/>
        <v>0</v>
      </c>
      <c r="L23" s="39"/>
      <c r="M23" s="313">
        <v>0</v>
      </c>
      <c r="N23" s="39"/>
      <c r="O23" s="313">
        <v>0</v>
      </c>
      <c r="P23" s="39"/>
      <c r="Q23" s="313">
        <v>0</v>
      </c>
      <c r="R23" s="39"/>
      <c r="S23" s="313">
        <v>0</v>
      </c>
      <c r="T23" s="39"/>
      <c r="U23" s="255">
        <f t="shared" si="1"/>
        <v>0</v>
      </c>
      <c r="V23" s="39"/>
      <c r="W23" s="354" t="str">
        <f>IFERROR(IF((OR((U23/K23)-1&lt;-Index!$H$4,(U23/K23)-1&gt;Index!$H$4,AND(U23&lt;0,K23&gt;0),AND(U23&gt;0,K23&lt;0))),"n.m.",(U23/K23)-1),"n.m.")</f>
        <v>n.m.</v>
      </c>
    </row>
    <row r="24" spans="1:28" s="41" customFormat="1" ht="12.75" customHeight="1">
      <c r="A24" s="234" t="s">
        <v>1</v>
      </c>
      <c r="B24" s="39"/>
      <c r="C24" s="313">
        <v>147.8271</v>
      </c>
      <c r="D24" s="39"/>
      <c r="E24" s="313">
        <v>0</v>
      </c>
      <c r="F24" s="39"/>
      <c r="G24" s="313">
        <v>0</v>
      </c>
      <c r="H24" s="39"/>
      <c r="I24" s="313">
        <v>1.5218299999999942</v>
      </c>
      <c r="J24" s="39"/>
      <c r="K24" s="255">
        <f t="shared" si="0"/>
        <v>149.34893</v>
      </c>
      <c r="L24" s="39"/>
      <c r="M24" s="313">
        <v>147.8271</v>
      </c>
      <c r="N24" s="39"/>
      <c r="O24" s="313">
        <v>0</v>
      </c>
      <c r="P24" s="39"/>
      <c r="Q24" s="313">
        <v>0</v>
      </c>
      <c r="R24" s="39"/>
      <c r="S24" s="313">
        <v>0.74122999999997319</v>
      </c>
      <c r="T24" s="39"/>
      <c r="U24" s="255">
        <f t="shared" si="1"/>
        <v>148.56832999999997</v>
      </c>
      <c r="V24" s="39"/>
      <c r="W24" s="354">
        <f>IFERROR(IF((OR((U24/K24)-1&lt;-Index!$H$4,(U24/K24)-1&gt;Index!$H$4,AND(U24&lt;0,K24&gt;0),AND(U24&gt;0,K24&lt;0))),"n.m.",(U24/K24)-1),"n.m.")</f>
        <v>-5.2266862574777972E-3</v>
      </c>
    </row>
    <row r="25" spans="1:28" s="43" customFormat="1" ht="12.75" customHeight="1" thickBot="1">
      <c r="A25" s="365" t="s">
        <v>227</v>
      </c>
      <c r="B25" s="41"/>
      <c r="C25" s="317">
        <v>4.7623899999999999</v>
      </c>
      <c r="D25" s="41"/>
      <c r="E25" s="317">
        <v>-0.25161000000000033</v>
      </c>
      <c r="F25" s="41"/>
      <c r="G25" s="317">
        <v>20.57771</v>
      </c>
      <c r="H25" s="41"/>
      <c r="I25" s="317">
        <v>36.484740000000002</v>
      </c>
      <c r="J25" s="41"/>
      <c r="K25" s="348">
        <f>SUM(C25:I25)</f>
        <v>61.573230000000002</v>
      </c>
      <c r="L25" s="41"/>
      <c r="M25" s="317">
        <v>35.375129999999999</v>
      </c>
      <c r="N25" s="41"/>
      <c r="O25" s="317">
        <v>-0.95721000000000345</v>
      </c>
      <c r="P25" s="41"/>
      <c r="Q25" s="317">
        <v>16.889510000000008</v>
      </c>
      <c r="R25" s="41"/>
      <c r="S25" s="317">
        <v>63.611359999999983</v>
      </c>
      <c r="T25" s="41"/>
      <c r="U25" s="348">
        <f>SUM(M25:S25)</f>
        <v>114.91878999999999</v>
      </c>
      <c r="V25" s="41"/>
      <c r="W25" s="355">
        <f>IFERROR(IF((OR((U25/K25)-1&lt;-Index!$H$4,(U25/K25)-1&gt;Index!$H$4,AND(U25&lt;0,K25&gt;0),AND(U25&gt;0,K25&lt;0))),"n.m.",(U25/K25)-1),"n.m.")</f>
        <v>0.86637585846966259</v>
      </c>
    </row>
    <row r="26" spans="1:28" s="41" customFormat="1" ht="12.75" customHeight="1" thickBot="1">
      <c r="A26" s="480" t="s">
        <v>45</v>
      </c>
      <c r="B26" s="56"/>
      <c r="C26" s="481">
        <f t="shared" ref="C26:U26" si="2">SUM(C6,C14:C25)</f>
        <v>13.441549999999939</v>
      </c>
      <c r="D26" s="56"/>
      <c r="E26" s="481">
        <f t="shared" si="2"/>
        <v>-32.450409999999934</v>
      </c>
      <c r="F26" s="56"/>
      <c r="G26" s="481">
        <f t="shared" si="2"/>
        <v>7.6721999999998651</v>
      </c>
      <c r="H26" s="56"/>
      <c r="I26" s="481">
        <f t="shared" si="2"/>
        <v>-5.0177799999999735</v>
      </c>
      <c r="J26" s="56"/>
      <c r="K26" s="483">
        <f t="shared" si="2"/>
        <v>-16.354439999999919</v>
      </c>
      <c r="L26" s="56"/>
      <c r="M26" s="481">
        <f t="shared" si="2"/>
        <v>-0.19353999999999871</v>
      </c>
      <c r="N26" s="56"/>
      <c r="O26" s="481">
        <f t="shared" si="2"/>
        <v>-4.5015199999999709</v>
      </c>
      <c r="P26" s="56"/>
      <c r="Q26" s="481">
        <f t="shared" si="2"/>
        <v>-2.3308200000001378</v>
      </c>
      <c r="R26" s="56"/>
      <c r="S26" s="481">
        <f t="shared" si="2"/>
        <v>-15.828119999999934</v>
      </c>
      <c r="T26" s="56"/>
      <c r="U26" s="483">
        <f t="shared" si="2"/>
        <v>-22.854000000000084</v>
      </c>
      <c r="V26" s="56"/>
      <c r="W26" s="485">
        <f>IFERROR(IF((OR((U26/K26)-1&lt;-Index!$H$4,(U26/K26)-1&gt;Index!$H$4,AND(U26&lt;0,K26&gt;0),AND(U26&gt;0,K26&lt;0))),"n.m.",(U26/K26)-1),"n.m.")</f>
        <v>0.39741868263298508</v>
      </c>
    </row>
    <row r="27" spans="1:28" s="41" customFormat="1" ht="12.75" customHeight="1">
      <c r="A27" s="26" t="s">
        <v>54</v>
      </c>
      <c r="B27" s="363"/>
      <c r="C27" s="55"/>
      <c r="D27" s="363"/>
      <c r="E27" s="55"/>
      <c r="F27" s="363"/>
      <c r="G27" s="55"/>
      <c r="H27" s="363"/>
      <c r="I27" s="55"/>
      <c r="J27" s="363"/>
      <c r="K27" s="343"/>
      <c r="L27" s="363"/>
      <c r="M27" s="55"/>
      <c r="N27" s="363"/>
      <c r="O27" s="55"/>
      <c r="P27" s="363"/>
      <c r="Q27" s="55"/>
      <c r="R27" s="363"/>
      <c r="S27" s="55"/>
      <c r="T27" s="363"/>
      <c r="U27" s="343"/>
      <c r="V27" s="363"/>
      <c r="W27" s="358"/>
    </row>
    <row r="28" spans="1:28" s="41" customFormat="1" ht="12.75" customHeight="1">
      <c r="A28" s="314" t="s">
        <v>31</v>
      </c>
      <c r="B28" s="479"/>
      <c r="C28" s="313">
        <v>-17.194040000000001</v>
      </c>
      <c r="D28" s="479"/>
      <c r="E28" s="313">
        <v>9.1358400000000017</v>
      </c>
      <c r="F28" s="479"/>
      <c r="G28" s="313">
        <v>5.5236299999999989</v>
      </c>
      <c r="H28" s="479"/>
      <c r="I28" s="313">
        <v>-7.7754999999999992</v>
      </c>
      <c r="J28" s="479"/>
      <c r="K28" s="340">
        <f>SUM(C28:I28)</f>
        <v>-10.31007</v>
      </c>
      <c r="L28" s="479"/>
      <c r="M28" s="313">
        <v>3.7964000000000002</v>
      </c>
      <c r="N28" s="479"/>
      <c r="O28" s="313">
        <v>-0.25453999999999999</v>
      </c>
      <c r="P28" s="479"/>
      <c r="Q28" s="313">
        <v>-1.7101700000000002</v>
      </c>
      <c r="R28" s="479"/>
      <c r="S28" s="313">
        <v>-2.7896200000000002</v>
      </c>
      <c r="T28" s="479"/>
      <c r="U28" s="340">
        <f>SUM(M28:S28)</f>
        <v>-0.95793000000000017</v>
      </c>
      <c r="V28" s="479"/>
      <c r="W28" s="354">
        <f>IFERROR(IF((OR((U28/K28)-1&lt;-Index!$H$4,(U28/K28)-1&gt;Index!$H$4,AND(U28&lt;0,K28&gt;0),AND(U28&gt;0,K28&lt;0))),"n.m.",(U28/K28)-1),"n.m.")</f>
        <v>-0.90708792471826083</v>
      </c>
    </row>
    <row r="29" spans="1:28" s="41" customFormat="1" ht="12.75" customHeight="1">
      <c r="A29" s="312" t="s">
        <v>36</v>
      </c>
      <c r="B29" s="171"/>
      <c r="C29" s="313">
        <v>0.29231999999999997</v>
      </c>
      <c r="D29" s="171"/>
      <c r="E29" s="313">
        <v>0.40623999999999999</v>
      </c>
      <c r="F29" s="171"/>
      <c r="G29" s="313">
        <v>-171.06682999999998</v>
      </c>
      <c r="H29" s="171"/>
      <c r="I29" s="313">
        <v>-2.1600000000034925E-3</v>
      </c>
      <c r="J29" s="171"/>
      <c r="K29" s="340">
        <f>SUM(C29:I29)</f>
        <v>-170.37043</v>
      </c>
      <c r="L29" s="171"/>
      <c r="M29" s="313">
        <v>26.469990000000003</v>
      </c>
      <c r="N29" s="171"/>
      <c r="O29" s="313">
        <v>105.65318000000002</v>
      </c>
      <c r="P29" s="171"/>
      <c r="Q29" s="313">
        <v>-11.207490000000021</v>
      </c>
      <c r="R29" s="171"/>
      <c r="S29" s="313">
        <v>-12.795100000000005</v>
      </c>
      <c r="T29" s="171"/>
      <c r="U29" s="340">
        <f>SUM(M29:S29)</f>
        <v>108.12057999999999</v>
      </c>
      <c r="V29" s="171"/>
      <c r="W29" s="354" t="str">
        <f>IFERROR(IF((OR((U29/K29)-1&lt;-Index!$H$4,(U29/K29)-1&gt;Index!$H$4,AND(U29&lt;0,K29&gt;0),AND(U29&gt;0,K29&lt;0))),"n.m.",(U29/K29)-1),"n.m.")</f>
        <v>n.m.</v>
      </c>
      <c r="AB29" s="149"/>
    </row>
    <row r="30" spans="1:28" s="41" customFormat="1" ht="12.75" customHeight="1">
      <c r="A30" s="73" t="s">
        <v>37</v>
      </c>
      <c r="B30" s="479"/>
      <c r="C30" s="29">
        <v>0</v>
      </c>
      <c r="D30" s="479"/>
      <c r="E30" s="29">
        <v>0</v>
      </c>
      <c r="F30" s="479"/>
      <c r="G30" s="29">
        <v>0</v>
      </c>
      <c r="H30" s="479"/>
      <c r="I30" s="29">
        <v>0</v>
      </c>
      <c r="J30" s="479"/>
      <c r="K30" s="341">
        <f>SUM(C30:I30)</f>
        <v>0</v>
      </c>
      <c r="L30" s="479"/>
      <c r="M30" s="29">
        <v>0</v>
      </c>
      <c r="N30" s="479"/>
      <c r="O30" s="29">
        <v>0</v>
      </c>
      <c r="P30" s="479"/>
      <c r="Q30" s="29">
        <v>0</v>
      </c>
      <c r="R30" s="479"/>
      <c r="S30" s="29">
        <v>0</v>
      </c>
      <c r="T30" s="479"/>
      <c r="U30" s="341">
        <f>SUM(M30:S30)</f>
        <v>0</v>
      </c>
      <c r="V30" s="479"/>
      <c r="W30" s="358" t="str">
        <f>IFERROR(IF((OR((U30/K30)-1&lt;-Index!$H$4,(U30/K30)-1&gt;Index!$H$4,AND(U30&lt;0,K30&gt;0),AND(U30&gt;0,K30&lt;0))),"n.m.",(U30/K30)-1),"n.m.")</f>
        <v>n.m.</v>
      </c>
    </row>
    <row r="31" spans="1:28" s="41" customFormat="1" ht="12.75" customHeight="1">
      <c r="A31" s="482" t="s">
        <v>53</v>
      </c>
      <c r="B31" s="487"/>
      <c r="C31" s="329">
        <f t="shared" ref="C31:U31" si="3">SUM(C28:C30)</f>
        <v>-16.901720000000001</v>
      </c>
      <c r="D31" s="487"/>
      <c r="E31" s="329">
        <f t="shared" si="3"/>
        <v>9.5420800000000021</v>
      </c>
      <c r="F31" s="487"/>
      <c r="G31" s="329">
        <f t="shared" si="3"/>
        <v>-165.54319999999998</v>
      </c>
      <c r="H31" s="487"/>
      <c r="I31" s="329">
        <f t="shared" si="3"/>
        <v>-7.7776600000000027</v>
      </c>
      <c r="J31" s="487"/>
      <c r="K31" s="484">
        <f t="shared" si="3"/>
        <v>-180.68049999999999</v>
      </c>
      <c r="L31" s="487"/>
      <c r="M31" s="329">
        <f t="shared" si="3"/>
        <v>30.266390000000001</v>
      </c>
      <c r="N31" s="487"/>
      <c r="O31" s="329">
        <f t="shared" si="3"/>
        <v>105.39864000000001</v>
      </c>
      <c r="P31" s="487"/>
      <c r="Q31" s="329">
        <f t="shared" si="3"/>
        <v>-12.917660000000021</v>
      </c>
      <c r="R31" s="487"/>
      <c r="S31" s="329">
        <f t="shared" si="3"/>
        <v>-15.584720000000004</v>
      </c>
      <c r="T31" s="487"/>
      <c r="U31" s="484">
        <f t="shared" si="3"/>
        <v>107.16264999999999</v>
      </c>
      <c r="V31" s="487"/>
      <c r="W31" s="486" t="str">
        <f>IFERROR(IF((OR((U31/K31)-1&lt;-Index!$H$4,(U31/K31)-1&gt;Index!$H$4,AND(U31&lt;0,K31&gt;0),AND(U31&gt;0,K31&lt;0))),"n.m.",(U31/K31)-1),"n.m.")</f>
        <v>n.m.</v>
      </c>
    </row>
    <row r="32" spans="1:28" s="41" customFormat="1" ht="12.75" customHeight="1">
      <c r="A32" s="28" t="s">
        <v>47</v>
      </c>
      <c r="B32" s="39"/>
      <c r="C32" s="29">
        <v>-0.94399999999999995</v>
      </c>
      <c r="D32" s="39"/>
      <c r="E32" s="29">
        <v>4.1690000000000005</v>
      </c>
      <c r="F32" s="39"/>
      <c r="G32" s="29">
        <v>11.567</v>
      </c>
      <c r="H32" s="39"/>
      <c r="I32" s="29">
        <v>-23</v>
      </c>
      <c r="J32" s="39"/>
      <c r="K32" s="341">
        <f t="shared" ref="K32:K37" si="4">SUM(C32:I32)</f>
        <v>-8.2079999999999984</v>
      </c>
      <c r="L32" s="39"/>
      <c r="M32" s="29">
        <v>0</v>
      </c>
      <c r="N32" s="39"/>
      <c r="O32" s="29">
        <v>0</v>
      </c>
      <c r="P32" s="39"/>
      <c r="Q32" s="29">
        <v>0</v>
      </c>
      <c r="R32" s="39"/>
      <c r="S32" s="29">
        <v>0</v>
      </c>
      <c r="T32" s="39"/>
      <c r="U32" s="341">
        <f t="shared" ref="U32:U37" si="5">SUM(M32:S32)</f>
        <v>0</v>
      </c>
      <c r="V32" s="39"/>
      <c r="W32" s="358">
        <f>IFERROR(IF((OR((U32/K32)-1&lt;-Index!$H$4,(U32/K32)-1&gt;Index!$H$4,AND(U32&lt;0,K32&gt;0),AND(U32&gt;0,K32&lt;0))),"n.m.",(U32/K32)-1),"n.m.")</f>
        <v>-1</v>
      </c>
      <c r="AA32" s="149"/>
    </row>
    <row r="33" spans="1:100" s="41" customFormat="1" ht="12.75" customHeight="1">
      <c r="A33" s="322" t="s">
        <v>39</v>
      </c>
      <c r="C33" s="313">
        <v>0</v>
      </c>
      <c r="E33" s="313">
        <v>0</v>
      </c>
      <c r="G33" s="313">
        <v>0</v>
      </c>
      <c r="I33" s="313">
        <v>0</v>
      </c>
      <c r="K33" s="340">
        <f t="shared" si="4"/>
        <v>0</v>
      </c>
      <c r="M33" s="313">
        <v>0</v>
      </c>
      <c r="O33" s="313">
        <v>0</v>
      </c>
      <c r="Q33" s="313">
        <v>0</v>
      </c>
      <c r="S33" s="313">
        <v>0</v>
      </c>
      <c r="U33" s="340">
        <f t="shared" si="5"/>
        <v>0</v>
      </c>
      <c r="W33" s="354" t="str">
        <f>IFERROR(IF((OR((U33/K33)-1&lt;-Index!$H$4,(U33/K33)-1&gt;Index!$H$4,AND(U33&lt;0,K33&gt;0),AND(U33&gt;0,K33&lt;0))),"n.m.",(U33/K33)-1),"n.m.")</f>
        <v>n.m.</v>
      </c>
    </row>
    <row r="34" spans="1:100" s="4" customFormat="1">
      <c r="A34" s="322" t="s">
        <v>32</v>
      </c>
      <c r="B34" s="41"/>
      <c r="C34" s="313">
        <v>0</v>
      </c>
      <c r="D34" s="41"/>
      <c r="E34" s="313">
        <v>0</v>
      </c>
      <c r="F34" s="41"/>
      <c r="G34" s="313">
        <v>0</v>
      </c>
      <c r="H34" s="41"/>
      <c r="I34" s="313">
        <v>0</v>
      </c>
      <c r="J34" s="41"/>
      <c r="K34" s="340">
        <f t="shared" si="4"/>
        <v>0</v>
      </c>
      <c r="L34" s="41"/>
      <c r="M34" s="313">
        <v>0</v>
      </c>
      <c r="N34" s="41"/>
      <c r="O34" s="313">
        <v>0</v>
      </c>
      <c r="P34" s="41"/>
      <c r="Q34" s="313">
        <v>0</v>
      </c>
      <c r="R34" s="41"/>
      <c r="S34" s="313">
        <v>0</v>
      </c>
      <c r="T34" s="41"/>
      <c r="U34" s="340">
        <f t="shared" si="5"/>
        <v>0</v>
      </c>
      <c r="V34" s="41"/>
      <c r="W34" s="354" t="str">
        <f>IFERROR(IF((OR((U34/K34)-1&lt;-Index!$H$4,(U34/K34)-1&gt;Index!$H$4,AND(U34&lt;0,K34&gt;0),AND(U34&gt;0,K34&lt;0))),"n.m.",(U34/K34)-1),"n.m.")</f>
        <v>n.m.</v>
      </c>
    </row>
    <row r="35" spans="1:100" s="5" customFormat="1">
      <c r="A35" s="234" t="s">
        <v>96</v>
      </c>
      <c r="B35" s="39"/>
      <c r="C35" s="313">
        <v>0</v>
      </c>
      <c r="D35" s="39"/>
      <c r="E35" s="313">
        <v>0</v>
      </c>
      <c r="F35" s="39"/>
      <c r="G35" s="313">
        <v>0</v>
      </c>
      <c r="H35" s="39"/>
      <c r="I35" s="313">
        <v>0</v>
      </c>
      <c r="J35" s="39"/>
      <c r="K35" s="340">
        <f t="shared" si="4"/>
        <v>0</v>
      </c>
      <c r="L35" s="39"/>
      <c r="M35" s="313">
        <v>0</v>
      </c>
      <c r="N35" s="39"/>
      <c r="O35" s="313">
        <v>0</v>
      </c>
      <c r="P35" s="39"/>
      <c r="Q35" s="313">
        <v>0</v>
      </c>
      <c r="R35" s="39"/>
      <c r="S35" s="313">
        <v>0</v>
      </c>
      <c r="T35" s="39"/>
      <c r="U35" s="340">
        <f t="shared" si="5"/>
        <v>0</v>
      </c>
      <c r="V35" s="39"/>
      <c r="W35" s="354" t="str">
        <f>IFERROR(IF((OR((U35/K35)-1&lt;-Index!$H$4,(U35/K35)-1&gt;Index!$H$4,AND(U35&lt;0,K35&gt;0),AND(U35&gt;0,K35&lt;0))),"n.m.",(U35/K35)-1),"n.m.")</f>
        <v>n.m.</v>
      </c>
    </row>
    <row r="36" spans="1:100" s="43" customFormat="1" ht="12.75" customHeight="1">
      <c r="A36" s="234" t="s">
        <v>89</v>
      </c>
      <c r="B36" s="39"/>
      <c r="C36" s="313">
        <v>0</v>
      </c>
      <c r="D36" s="39"/>
      <c r="E36" s="313">
        <v>0</v>
      </c>
      <c r="F36" s="39"/>
      <c r="G36" s="313">
        <v>0</v>
      </c>
      <c r="H36" s="39"/>
      <c r="I36" s="313">
        <v>0</v>
      </c>
      <c r="J36" s="39"/>
      <c r="K36" s="340">
        <f t="shared" si="4"/>
        <v>0</v>
      </c>
      <c r="L36" s="39"/>
      <c r="M36" s="313">
        <v>0</v>
      </c>
      <c r="N36" s="39"/>
      <c r="O36" s="313">
        <v>0</v>
      </c>
      <c r="P36" s="39"/>
      <c r="Q36" s="313">
        <v>0</v>
      </c>
      <c r="R36" s="39"/>
      <c r="S36" s="313">
        <v>0</v>
      </c>
      <c r="T36" s="39"/>
      <c r="U36" s="340">
        <f t="shared" si="5"/>
        <v>0</v>
      </c>
      <c r="V36" s="39"/>
      <c r="W36" s="354" t="str">
        <f>IFERROR(IF((OR((U36/K36)-1&lt;-Index!$H$4,(U36/K36)-1&gt;Index!$H$4,AND(U36&lt;0,K36&gt;0),AND(U36&gt;0,K36&lt;0))),"n.m.",(U36/K36)-1),"n.m.")</f>
        <v>n.m.</v>
      </c>
    </row>
    <row r="37" spans="1:100" s="43" customFormat="1" ht="12.75" customHeight="1">
      <c r="A37" s="28" t="s">
        <v>227</v>
      </c>
      <c r="B37" s="39"/>
      <c r="C37" s="29">
        <v>-4.7623899999999999</v>
      </c>
      <c r="D37" s="39"/>
      <c r="E37" s="29">
        <v>0.25161000000000033</v>
      </c>
      <c r="F37" s="39"/>
      <c r="G37" s="29">
        <v>-20.57771</v>
      </c>
      <c r="H37" s="39"/>
      <c r="I37" s="29">
        <v>-36.484740000000002</v>
      </c>
      <c r="J37" s="39"/>
      <c r="K37" s="341">
        <f t="shared" si="4"/>
        <v>-61.573230000000002</v>
      </c>
      <c r="L37" s="39"/>
      <c r="M37" s="29">
        <v>-35.375129999999999</v>
      </c>
      <c r="N37" s="39"/>
      <c r="O37" s="29">
        <v>0.95721000000000345</v>
      </c>
      <c r="P37" s="39"/>
      <c r="Q37" s="29">
        <v>-16.889510000000008</v>
      </c>
      <c r="R37" s="39"/>
      <c r="S37" s="29">
        <v>-63.611359999999983</v>
      </c>
      <c r="T37" s="39"/>
      <c r="U37" s="341">
        <f t="shared" si="5"/>
        <v>-114.91878999999999</v>
      </c>
      <c r="V37" s="39"/>
      <c r="W37" s="358">
        <f>IFERROR(IF((OR((U37/K37)-1&lt;-Index!$H$4,(U37/K37)-1&gt;Index!$H$4,AND(U37&lt;0,K37&gt;0),AND(U37&gt;0,K37&lt;0))),"n.m.",(U37/K37)-1),"n.m.")</f>
        <v>0.86637585846966259</v>
      </c>
    </row>
    <row r="38" spans="1:100" s="43" customFormat="1" ht="12.75" customHeight="1" thickBot="1">
      <c r="A38" s="368" t="s">
        <v>24</v>
      </c>
      <c r="B38" s="363"/>
      <c r="C38" s="333">
        <f t="shared" ref="C38:U38" si="6">SUM(C31:C37)</f>
        <v>-22.60811</v>
      </c>
      <c r="D38" s="363"/>
      <c r="E38" s="333">
        <f t="shared" si="6"/>
        <v>13.962690000000002</v>
      </c>
      <c r="F38" s="363"/>
      <c r="G38" s="333">
        <f t="shared" si="6"/>
        <v>-174.55390999999997</v>
      </c>
      <c r="H38" s="363"/>
      <c r="I38" s="333">
        <f t="shared" si="6"/>
        <v>-67.262400000000014</v>
      </c>
      <c r="J38" s="363"/>
      <c r="K38" s="349">
        <f t="shared" si="6"/>
        <v>-250.46172999999999</v>
      </c>
      <c r="L38" s="363"/>
      <c r="M38" s="333">
        <f t="shared" si="6"/>
        <v>-5.1087399999999974</v>
      </c>
      <c r="N38" s="363"/>
      <c r="O38" s="333">
        <f t="shared" si="6"/>
        <v>106.35585000000002</v>
      </c>
      <c r="P38" s="363"/>
      <c r="Q38" s="333">
        <f t="shared" si="6"/>
        <v>-29.807170000000028</v>
      </c>
      <c r="R38" s="363"/>
      <c r="S38" s="333">
        <f t="shared" si="6"/>
        <v>-79.196079999999995</v>
      </c>
      <c r="T38" s="363"/>
      <c r="U38" s="349">
        <f t="shared" si="6"/>
        <v>-7.756140000000002</v>
      </c>
      <c r="V38" s="363"/>
      <c r="W38" s="388">
        <f>IFERROR(IF((OR((U38/K38)-1&lt;-Index!$H$4,(U38/K38)-1&gt;Index!$H$4,AND(U38&lt;0,K38&gt;0),AND(U38&gt;0,K38&lt;0))),"n.m.",(U38/K38)-1),"n.m.")</f>
        <v>-0.96903263424715624</v>
      </c>
    </row>
    <row r="39" spans="1:100" s="42" customFormat="1" ht="12.75" customHeight="1">
      <c r="A39" s="82" t="s">
        <v>58</v>
      </c>
      <c r="B39" s="56"/>
      <c r="C39" s="83">
        <f t="shared" ref="C39:U39" si="7">SUM(C26,C38)</f>
        <v>-9.1665600000000609</v>
      </c>
      <c r="D39" s="56"/>
      <c r="E39" s="83">
        <f t="shared" si="7"/>
        <v>-18.487719999999932</v>
      </c>
      <c r="F39" s="56"/>
      <c r="G39" s="83">
        <f t="shared" si="7"/>
        <v>-166.88171000000011</v>
      </c>
      <c r="H39" s="56"/>
      <c r="I39" s="83">
        <f t="shared" si="7"/>
        <v>-72.280179999999987</v>
      </c>
      <c r="J39" s="56"/>
      <c r="K39" s="346">
        <f t="shared" si="7"/>
        <v>-266.81616999999989</v>
      </c>
      <c r="L39" s="56"/>
      <c r="M39" s="83">
        <f t="shared" si="7"/>
        <v>-5.3022799999999961</v>
      </c>
      <c r="N39" s="56"/>
      <c r="O39" s="83">
        <f t="shared" si="7"/>
        <v>101.85433000000005</v>
      </c>
      <c r="P39" s="56"/>
      <c r="Q39" s="83">
        <f t="shared" si="7"/>
        <v>-32.137990000000165</v>
      </c>
      <c r="R39" s="56"/>
      <c r="S39" s="83">
        <f t="shared" si="7"/>
        <v>-95.024199999999922</v>
      </c>
      <c r="T39" s="56"/>
      <c r="U39" s="346">
        <f t="shared" si="7"/>
        <v>-30.610140000000087</v>
      </c>
      <c r="V39" s="56"/>
      <c r="W39" s="358">
        <f>IFERROR(IF((OR((U39/K39)-1&lt;-Index!$H$4,(U39/K39)-1&gt;Index!$H$4,AND(U39&lt;0,K39&gt;0),AND(U39&gt;0,K39&lt;0))),"n.m.",(U39/K39)-1),"n.m.")</f>
        <v>-0.88527629341205183</v>
      </c>
    </row>
    <row r="40" spans="1:100" s="43" customFormat="1" ht="12.75" customHeight="1" thickBot="1">
      <c r="A40" s="325" t="s">
        <v>16</v>
      </c>
      <c r="C40" s="326">
        <v>4.6683900000000005</v>
      </c>
      <c r="E40" s="326">
        <v>1.0163899999999995</v>
      </c>
      <c r="G40" s="326">
        <v>20.610800000000001</v>
      </c>
      <c r="I40" s="326">
        <v>36.484740000000002</v>
      </c>
      <c r="K40" s="347">
        <f>SUM(C40:I40)</f>
        <v>62.780320000000003</v>
      </c>
      <c r="M40" s="326">
        <v>40.587449999999997</v>
      </c>
      <c r="O40" s="326">
        <v>-1.9911999999999992</v>
      </c>
      <c r="Q40" s="326">
        <v>19.695610000000002</v>
      </c>
      <c r="S40" s="326">
        <v>67.574309999999997</v>
      </c>
      <c r="U40" s="347">
        <f>SUM(M40:S40)</f>
        <v>125.86617</v>
      </c>
      <c r="W40" s="361">
        <f>IFERROR(IF((OR((U40/K40)-1&lt;-Index!$H$4,(U40/K40)-1&gt;Index!$H$4,AND(U40&lt;0,K40&gt;0),AND(U40&gt;0,K40&lt;0))),"n.m.",(U40/K40)-1),"n.m.")</f>
        <v>1.0048666524796306</v>
      </c>
    </row>
    <row r="41" spans="1:100" s="43" customFormat="1" ht="12.75" customHeight="1" thickBot="1">
      <c r="A41" s="44" t="s">
        <v>43</v>
      </c>
      <c r="B41" s="56"/>
      <c r="C41" s="45">
        <f t="shared" ref="C41:U41" si="8">SUM(C39:C40)</f>
        <v>-4.4981700000000604</v>
      </c>
      <c r="D41" s="56"/>
      <c r="E41" s="45">
        <f t="shared" si="8"/>
        <v>-17.471329999999931</v>
      </c>
      <c r="F41" s="56"/>
      <c r="G41" s="45">
        <f t="shared" si="8"/>
        <v>-146.2709100000001</v>
      </c>
      <c r="H41" s="56"/>
      <c r="I41" s="45">
        <f t="shared" si="8"/>
        <v>-35.795439999999985</v>
      </c>
      <c r="J41" s="56"/>
      <c r="K41" s="342">
        <f t="shared" si="8"/>
        <v>-204.03584999999987</v>
      </c>
      <c r="L41" s="56"/>
      <c r="M41" s="45">
        <f t="shared" si="8"/>
        <v>35.285170000000001</v>
      </c>
      <c r="N41" s="56"/>
      <c r="O41" s="45">
        <f t="shared" si="8"/>
        <v>99.863130000000041</v>
      </c>
      <c r="P41" s="56"/>
      <c r="Q41" s="45">
        <f t="shared" si="8"/>
        <v>-12.442380000000163</v>
      </c>
      <c r="R41" s="56"/>
      <c r="S41" s="45">
        <f t="shared" si="8"/>
        <v>-27.449889999999925</v>
      </c>
      <c r="T41" s="56"/>
      <c r="U41" s="342">
        <f t="shared" si="8"/>
        <v>95.25602999999991</v>
      </c>
      <c r="V41" s="56"/>
      <c r="W41" s="359" t="str">
        <f>IFERROR(IF((OR((U41/K41)-1&lt;-Index!$H$4,(U41/K41)-1&gt;Index!$H$4,AND(U41&lt;0,K41&gt;0),AND(U41&gt;0,K41&lt;0))),"n.m.",(U41/K41)-1),"n.m.")</f>
        <v>n.m.</v>
      </c>
    </row>
    <row r="42" spans="1:100">
      <c r="A42" s="56" t="s">
        <v>44</v>
      </c>
      <c r="B42" s="56"/>
      <c r="C42" s="60"/>
      <c r="D42" s="56"/>
      <c r="E42" s="60"/>
      <c r="F42" s="56"/>
      <c r="G42" s="60"/>
      <c r="H42" s="56"/>
      <c r="I42" s="60"/>
      <c r="J42" s="56"/>
      <c r="K42" s="341"/>
      <c r="L42" s="56"/>
      <c r="M42" s="60"/>
      <c r="N42" s="56"/>
      <c r="O42" s="60"/>
      <c r="P42" s="56"/>
      <c r="Q42" s="60"/>
      <c r="R42" s="56"/>
      <c r="S42" s="60"/>
      <c r="T42" s="56"/>
      <c r="U42" s="341"/>
      <c r="V42" s="56"/>
      <c r="W42" s="358"/>
    </row>
    <row r="43" spans="1:100">
      <c r="A43" s="416" t="s">
        <v>84</v>
      </c>
      <c r="B43" s="415"/>
      <c r="C43" s="372">
        <v>5.5999999999999999E-3</v>
      </c>
      <c r="D43" s="415"/>
      <c r="E43" s="372">
        <v>4.6400000000000009E-3</v>
      </c>
      <c r="F43" s="415"/>
      <c r="G43" s="372">
        <v>-3.9900000000000005E-3</v>
      </c>
      <c r="H43" s="415"/>
      <c r="I43" s="372">
        <v>-0.60328999999999999</v>
      </c>
      <c r="J43" s="415"/>
      <c r="K43" s="378">
        <f>SUM(C43:I43)</f>
        <v>-0.59704000000000002</v>
      </c>
      <c r="L43" s="415"/>
      <c r="M43" s="372">
        <v>-2.6809999999999997E-2</v>
      </c>
      <c r="N43" s="415"/>
      <c r="O43" s="372">
        <v>-6.1000000000000637E-4</v>
      </c>
      <c r="P43" s="415"/>
      <c r="Q43" s="372">
        <v>-3.11646</v>
      </c>
      <c r="R43" s="415"/>
      <c r="S43" s="372">
        <v>-0.1732800000000001</v>
      </c>
      <c r="T43" s="415"/>
      <c r="U43" s="378">
        <f>SUM(M43:S43)</f>
        <v>-3.3171600000000003</v>
      </c>
      <c r="V43" s="415"/>
      <c r="W43" s="396" t="str">
        <f>IFERROR(IF((OR((U43/K43)-1&lt;-Index!$H$4,(U43/K43)-1&gt;Index!$H$4,AND(U43&lt;0,K43&gt;0),AND(U43&gt;0,K43&lt;0))),"n.m.",(U43/K43)-1),"n.m.")</f>
        <v>n.m.</v>
      </c>
    </row>
    <row r="44" spans="1:100" ht="12.75" customHeight="1" thickBot="1">
      <c r="A44" s="328" t="s">
        <v>153</v>
      </c>
      <c r="B44" s="373"/>
      <c r="C44" s="63">
        <f t="shared" ref="C44:U44" si="9">C41-C43</f>
        <v>-4.5037700000000607</v>
      </c>
      <c r="D44" s="373"/>
      <c r="E44" s="63">
        <f t="shared" si="9"/>
        <v>-17.475969999999929</v>
      </c>
      <c r="F44" s="373"/>
      <c r="G44" s="63">
        <f t="shared" si="9"/>
        <v>-146.26692000000011</v>
      </c>
      <c r="H44" s="373"/>
      <c r="I44" s="63">
        <f t="shared" si="9"/>
        <v>-35.192149999999984</v>
      </c>
      <c r="J44" s="373"/>
      <c r="K44" s="334">
        <f t="shared" si="9"/>
        <v>-203.43880999999988</v>
      </c>
      <c r="L44" s="373"/>
      <c r="M44" s="63">
        <f t="shared" si="9"/>
        <v>35.311979999999998</v>
      </c>
      <c r="N44" s="373"/>
      <c r="O44" s="63">
        <f t="shared" si="9"/>
        <v>99.863740000000035</v>
      </c>
      <c r="P44" s="373"/>
      <c r="Q44" s="63">
        <f t="shared" si="9"/>
        <v>-9.3259200000001634</v>
      </c>
      <c r="R44" s="373"/>
      <c r="S44" s="63">
        <f t="shared" si="9"/>
        <v>-27.276609999999927</v>
      </c>
      <c r="T44" s="373"/>
      <c r="U44" s="334">
        <f t="shared" si="9"/>
        <v>98.573189999999911</v>
      </c>
      <c r="V44" s="373"/>
      <c r="W44" s="362" t="str">
        <f>IFERROR(IF((OR((U44/K44)-1&lt;-Index!$H$4,(U44/K44)-1&gt;Index!$H$4,AND(U44&lt;0,K44&gt;0),AND(U44&gt;0,K44&lt;0))),"n.m.",(U44/K44)-1),"n.m.")</f>
        <v>n.m.</v>
      </c>
    </row>
    <row r="45" spans="1:100" s="4" customFormat="1">
      <c r="A45" s="25"/>
      <c r="B45" s="38"/>
      <c r="C45" s="5"/>
      <c r="D45" s="38"/>
      <c r="E45" s="5"/>
      <c r="F45" s="38"/>
      <c r="G45" s="5"/>
      <c r="H45" s="38"/>
      <c r="I45" s="5"/>
      <c r="J45" s="38"/>
      <c r="K45" s="5"/>
      <c r="L45" s="38"/>
      <c r="M45" s="5"/>
      <c r="N45" s="38"/>
      <c r="O45" s="51"/>
      <c r="P45" s="38"/>
      <c r="Q45" s="51"/>
      <c r="R45" s="38"/>
      <c r="S45" s="51"/>
      <c r="T45" s="38"/>
      <c r="U45" s="5"/>
      <c r="V45" s="38"/>
      <c r="W45" s="51"/>
    </row>
    <row r="46" spans="1:100" s="608" customFormat="1" ht="12.75" customHeight="1">
      <c r="A46" s="228"/>
      <c r="B46" s="606"/>
      <c r="C46" s="607"/>
      <c r="D46" s="606"/>
      <c r="E46" s="607"/>
      <c r="F46" s="606"/>
      <c r="G46" s="607"/>
      <c r="H46" s="606"/>
      <c r="I46" s="607"/>
      <c r="J46" s="606"/>
      <c r="K46" s="607"/>
      <c r="L46" s="606"/>
      <c r="M46" s="607"/>
      <c r="N46" s="606"/>
      <c r="O46" s="607"/>
      <c r="P46" s="606"/>
      <c r="Q46" s="607"/>
      <c r="R46" s="606"/>
      <c r="S46" s="607"/>
      <c r="T46" s="606"/>
      <c r="U46" s="607"/>
      <c r="V46" s="606"/>
    </row>
    <row r="47" spans="1:100" s="608" customFormat="1" ht="12.75" customHeight="1">
      <c r="A47" s="609"/>
      <c r="B47" s="609"/>
      <c r="C47" s="607"/>
      <c r="D47" s="609"/>
      <c r="E47" s="607"/>
      <c r="F47" s="609"/>
      <c r="G47" s="607"/>
      <c r="H47" s="609"/>
      <c r="I47" s="607"/>
      <c r="J47" s="609"/>
      <c r="K47" s="607"/>
      <c r="L47" s="609"/>
      <c r="M47" s="607"/>
      <c r="N47" s="609"/>
      <c r="O47" s="607"/>
      <c r="P47" s="609"/>
      <c r="Q47" s="607"/>
      <c r="R47" s="609"/>
      <c r="S47" s="607"/>
      <c r="T47" s="609"/>
      <c r="U47" s="607"/>
      <c r="V47" s="609"/>
    </row>
    <row r="48" spans="1:100" s="608" customFormat="1" ht="12.75" customHeight="1">
      <c r="A48" s="610"/>
      <c r="B48" s="610"/>
      <c r="C48" s="118"/>
      <c r="D48" s="610"/>
      <c r="E48" s="118"/>
      <c r="F48" s="610"/>
      <c r="G48" s="118"/>
      <c r="H48" s="610"/>
      <c r="I48" s="118"/>
      <c r="J48" s="610"/>
      <c r="K48" s="118"/>
      <c r="L48" s="610"/>
      <c r="M48" s="118"/>
      <c r="N48" s="610"/>
      <c r="P48" s="610"/>
      <c r="R48" s="610"/>
      <c r="T48" s="610"/>
      <c r="U48" s="118"/>
      <c r="V48" s="610"/>
      <c r="W48" s="611"/>
      <c r="X48" s="611"/>
      <c r="Y48" s="118"/>
      <c r="Z48" s="611"/>
      <c r="AA48" s="611"/>
      <c r="AB48" s="611"/>
      <c r="AC48" s="119"/>
      <c r="AE48" s="611"/>
      <c r="AF48" s="611"/>
      <c r="AG48" s="611"/>
      <c r="AH48" s="612"/>
      <c r="AI48" s="611"/>
      <c r="AJ48" s="611"/>
      <c r="AK48" s="611"/>
      <c r="AL48" s="118"/>
      <c r="AM48" s="611"/>
      <c r="AN48" s="611"/>
      <c r="AO48" s="611"/>
      <c r="AP48" s="119"/>
      <c r="AR48" s="611"/>
      <c r="AS48" s="611"/>
      <c r="AT48" s="611"/>
      <c r="AU48" s="612"/>
      <c r="AV48" s="611"/>
      <c r="AW48" s="611"/>
      <c r="AX48" s="611"/>
      <c r="AY48" s="118"/>
      <c r="AZ48" s="611"/>
      <c r="BA48" s="611"/>
      <c r="BB48" s="611"/>
      <c r="BC48" s="119"/>
      <c r="BE48" s="611"/>
      <c r="BF48" s="611"/>
      <c r="BG48" s="611"/>
      <c r="BH48" s="612"/>
      <c r="BI48" s="611"/>
      <c r="BJ48" s="611"/>
      <c r="BK48" s="611"/>
      <c r="BL48" s="118"/>
      <c r="BM48" s="611"/>
      <c r="BN48" s="611"/>
      <c r="BO48" s="611"/>
      <c r="BP48" s="119"/>
      <c r="BR48" s="611"/>
      <c r="BS48" s="611"/>
      <c r="BT48" s="611"/>
      <c r="BU48" s="612"/>
      <c r="BV48" s="611"/>
      <c r="BW48" s="611"/>
      <c r="BX48" s="611"/>
      <c r="BY48" s="118"/>
      <c r="BZ48" s="611"/>
      <c r="CA48" s="611"/>
      <c r="CB48" s="118"/>
      <c r="CC48" s="119"/>
      <c r="CP48" s="95"/>
      <c r="CQ48" s="97"/>
      <c r="CR48" s="95"/>
      <c r="CS48" s="95"/>
      <c r="CT48" s="115"/>
      <c r="CU48" s="93"/>
      <c r="CV48" s="94"/>
    </row>
    <row r="49" spans="1:23" s="608" customFormat="1" ht="12.75" customHeight="1">
      <c r="A49" s="70"/>
      <c r="B49" s="70"/>
      <c r="C49" s="607"/>
      <c r="D49" s="70"/>
      <c r="E49" s="607"/>
      <c r="F49" s="70"/>
      <c r="G49" s="607"/>
      <c r="H49" s="70"/>
      <c r="I49" s="607"/>
      <c r="J49" s="70"/>
      <c r="K49" s="607"/>
      <c r="L49" s="70"/>
      <c r="M49" s="607"/>
      <c r="N49" s="70"/>
      <c r="O49" s="607"/>
      <c r="P49" s="70"/>
      <c r="Q49" s="607"/>
      <c r="R49" s="70"/>
      <c r="S49" s="607"/>
      <c r="T49" s="70"/>
      <c r="U49" s="607"/>
      <c r="V49" s="70"/>
      <c r="W49" s="38"/>
    </row>
    <row r="50" spans="1:23" ht="12.75" customHeight="1">
      <c r="A50" s="70"/>
      <c r="B50" s="70"/>
      <c r="D50" s="70"/>
      <c r="F50" s="70"/>
      <c r="H50" s="70"/>
      <c r="J50" s="70"/>
      <c r="L50" s="70"/>
      <c r="N50" s="70"/>
      <c r="P50" s="70"/>
      <c r="R50" s="70"/>
      <c r="T50" s="70"/>
      <c r="V50" s="70"/>
    </row>
    <row r="51" spans="1:23" ht="12.75" customHeight="1">
      <c r="A51" s="70"/>
      <c r="B51" s="70"/>
      <c r="D51" s="70"/>
      <c r="F51" s="70"/>
      <c r="H51" s="70"/>
      <c r="J51" s="70"/>
      <c r="L51" s="70"/>
      <c r="N51" s="70"/>
      <c r="P51" s="70"/>
      <c r="R51" s="70"/>
      <c r="T51" s="70"/>
      <c r="V51" s="70"/>
    </row>
    <row r="52" spans="1:23" ht="12.75" customHeight="1">
      <c r="A52" s="70"/>
      <c r="B52" s="70"/>
      <c r="D52" s="70"/>
      <c r="F52" s="70"/>
      <c r="H52" s="70"/>
      <c r="J52" s="70"/>
      <c r="L52" s="70"/>
      <c r="N52" s="70"/>
      <c r="P52" s="70"/>
      <c r="R52" s="70"/>
      <c r="T52" s="70"/>
      <c r="V52" s="70"/>
    </row>
    <row r="53" spans="1:23" ht="12.75" customHeight="1">
      <c r="A53" s="70"/>
      <c r="B53" s="70"/>
      <c r="D53" s="70"/>
      <c r="F53" s="70"/>
      <c r="H53" s="70"/>
      <c r="J53" s="70"/>
      <c r="L53" s="70"/>
      <c r="N53" s="70"/>
      <c r="P53" s="70"/>
      <c r="R53" s="70"/>
      <c r="T53" s="70"/>
      <c r="V53" s="70"/>
    </row>
    <row r="54" spans="1:23" ht="12.75" customHeight="1">
      <c r="A54" s="70"/>
      <c r="B54" s="70"/>
      <c r="D54" s="70"/>
      <c r="F54" s="70"/>
      <c r="H54" s="70"/>
      <c r="J54" s="70"/>
      <c r="L54" s="70"/>
      <c r="N54" s="70"/>
      <c r="P54" s="70"/>
      <c r="R54" s="70"/>
      <c r="T54" s="70"/>
      <c r="V54" s="70"/>
    </row>
    <row r="55" spans="1:23" ht="12.75" customHeight="1">
      <c r="A55" s="70"/>
      <c r="B55" s="70"/>
      <c r="D55" s="70"/>
      <c r="F55" s="70"/>
      <c r="H55" s="70"/>
      <c r="J55" s="70"/>
      <c r="L55" s="70"/>
      <c r="N55" s="70"/>
      <c r="P55" s="70"/>
      <c r="R55" s="70"/>
      <c r="T55" s="70"/>
      <c r="V55" s="70"/>
    </row>
    <row r="56" spans="1:23" ht="12.75" customHeight="1">
      <c r="A56" s="70"/>
      <c r="B56" s="70"/>
      <c r="D56" s="70"/>
      <c r="F56" s="70"/>
      <c r="H56" s="70"/>
      <c r="J56" s="70"/>
      <c r="L56" s="70"/>
      <c r="N56" s="70"/>
      <c r="P56" s="70"/>
      <c r="R56" s="70"/>
      <c r="T56" s="70"/>
      <c r="V56" s="70"/>
    </row>
    <row r="57" spans="1:23" ht="12.75" customHeight="1">
      <c r="A57" s="70"/>
      <c r="B57" s="70"/>
      <c r="D57" s="70"/>
      <c r="F57" s="70"/>
      <c r="H57" s="70"/>
      <c r="J57" s="70"/>
      <c r="L57" s="70"/>
      <c r="N57" s="70"/>
      <c r="P57" s="70"/>
      <c r="R57" s="70"/>
      <c r="T57" s="70"/>
      <c r="V57" s="70"/>
    </row>
    <row r="58" spans="1:23" ht="12.75" customHeight="1">
      <c r="A58" s="70"/>
      <c r="B58" s="70"/>
      <c r="D58" s="70"/>
      <c r="F58" s="70"/>
      <c r="H58" s="70"/>
      <c r="J58" s="70"/>
      <c r="L58" s="70"/>
      <c r="N58" s="70"/>
      <c r="P58" s="70"/>
      <c r="R58" s="70"/>
      <c r="T58" s="70"/>
      <c r="V58" s="70"/>
    </row>
    <row r="59" spans="1:23" ht="12.75" customHeight="1">
      <c r="A59" s="70"/>
      <c r="B59" s="70"/>
      <c r="D59" s="70"/>
      <c r="F59" s="70"/>
      <c r="H59" s="70"/>
      <c r="J59" s="70"/>
      <c r="L59" s="70"/>
      <c r="N59" s="70"/>
      <c r="P59" s="70"/>
      <c r="R59" s="70"/>
      <c r="T59" s="70"/>
      <c r="V59" s="70"/>
    </row>
    <row r="60" spans="1:23" ht="12.75" customHeight="1">
      <c r="A60" s="70"/>
      <c r="B60" s="70"/>
      <c r="D60" s="70"/>
      <c r="F60" s="70"/>
      <c r="H60" s="70"/>
      <c r="J60" s="70"/>
      <c r="L60" s="70"/>
      <c r="N60" s="70"/>
      <c r="P60" s="70"/>
      <c r="R60" s="70"/>
      <c r="T60" s="70"/>
      <c r="V60" s="70"/>
    </row>
    <row r="61" spans="1:23" ht="12.75" customHeight="1">
      <c r="A61" s="70"/>
      <c r="B61" s="70"/>
      <c r="D61" s="70"/>
      <c r="F61" s="70"/>
      <c r="H61" s="70"/>
      <c r="J61" s="70"/>
      <c r="L61" s="70"/>
      <c r="N61" s="70"/>
      <c r="P61" s="70"/>
      <c r="R61" s="70"/>
      <c r="T61" s="70"/>
      <c r="V61" s="70"/>
    </row>
    <row r="62" spans="1:23" ht="12.75" customHeight="1">
      <c r="A62" s="70"/>
      <c r="B62" s="70"/>
      <c r="D62" s="70"/>
      <c r="F62" s="70"/>
      <c r="H62" s="70"/>
      <c r="J62" s="70"/>
      <c r="L62" s="70"/>
      <c r="N62" s="70"/>
      <c r="P62" s="70"/>
      <c r="R62" s="70"/>
      <c r="T62" s="70"/>
      <c r="V62" s="70"/>
    </row>
    <row r="63" spans="1:23" ht="12.75" customHeight="1">
      <c r="A63" s="70"/>
      <c r="B63" s="70"/>
      <c r="D63" s="70"/>
      <c r="F63" s="70"/>
      <c r="H63" s="70"/>
      <c r="J63" s="70"/>
      <c r="L63" s="70"/>
      <c r="N63" s="70"/>
      <c r="P63" s="70"/>
      <c r="R63" s="70"/>
      <c r="T63" s="70"/>
      <c r="V63" s="70"/>
    </row>
    <row r="64" spans="1:23" ht="12.75" customHeight="1">
      <c r="A64" s="70"/>
      <c r="B64" s="70"/>
      <c r="D64" s="70"/>
      <c r="F64" s="70"/>
      <c r="H64" s="70"/>
      <c r="J64" s="70"/>
      <c r="L64" s="70"/>
      <c r="N64" s="70"/>
      <c r="P64" s="70"/>
      <c r="R64" s="70"/>
      <c r="T64" s="70"/>
      <c r="V64" s="70"/>
    </row>
    <row r="65" spans="1:22" ht="12.75" customHeight="1">
      <c r="A65" s="70"/>
      <c r="B65" s="70"/>
      <c r="D65" s="70"/>
      <c r="F65" s="70"/>
      <c r="H65" s="70"/>
      <c r="J65" s="70"/>
      <c r="L65" s="70"/>
      <c r="N65" s="70"/>
      <c r="P65" s="70"/>
      <c r="R65" s="70"/>
      <c r="T65" s="70"/>
      <c r="V65" s="70"/>
    </row>
    <row r="66" spans="1:22" ht="12.75" customHeight="1">
      <c r="A66" s="70"/>
      <c r="B66" s="70"/>
      <c r="D66" s="70"/>
      <c r="F66" s="70"/>
      <c r="H66" s="70"/>
      <c r="J66" s="70"/>
      <c r="L66" s="70"/>
      <c r="N66" s="70"/>
      <c r="P66" s="70"/>
      <c r="R66" s="70"/>
      <c r="T66" s="70"/>
      <c r="V66" s="70"/>
    </row>
    <row r="67" spans="1:22" ht="12.75" customHeight="1">
      <c r="A67" s="70"/>
      <c r="B67" s="70"/>
      <c r="D67" s="70"/>
      <c r="F67" s="70"/>
      <c r="H67" s="70"/>
      <c r="J67" s="70"/>
      <c r="L67" s="70"/>
      <c r="N67" s="70"/>
      <c r="P67" s="70"/>
      <c r="R67" s="70"/>
      <c r="T67" s="70"/>
      <c r="V67" s="70"/>
    </row>
    <row r="68" spans="1:22" ht="12.75" customHeight="1">
      <c r="A68" s="70"/>
      <c r="B68" s="70"/>
      <c r="D68" s="70"/>
      <c r="F68" s="70"/>
      <c r="H68" s="70"/>
      <c r="J68" s="70"/>
      <c r="L68" s="70"/>
      <c r="N68" s="70"/>
      <c r="P68" s="70"/>
      <c r="R68" s="70"/>
      <c r="T68" s="70"/>
      <c r="V68" s="70"/>
    </row>
    <row r="69" spans="1:22" ht="12.75" customHeight="1">
      <c r="A69" s="70"/>
      <c r="B69" s="70"/>
      <c r="D69" s="70"/>
      <c r="F69" s="70"/>
      <c r="H69" s="70"/>
      <c r="J69" s="70"/>
      <c r="L69" s="70"/>
      <c r="N69" s="70"/>
      <c r="P69" s="70"/>
      <c r="R69" s="70"/>
      <c r="T69" s="70"/>
      <c r="V69" s="70"/>
    </row>
    <row r="70" spans="1:22" ht="12.75" customHeight="1">
      <c r="A70" s="70"/>
      <c r="B70" s="70"/>
      <c r="D70" s="70"/>
      <c r="F70" s="70"/>
      <c r="H70" s="70"/>
      <c r="J70" s="70"/>
      <c r="L70" s="70"/>
      <c r="N70" s="70"/>
      <c r="P70" s="70"/>
      <c r="R70" s="70"/>
      <c r="T70" s="70"/>
      <c r="V70" s="70"/>
    </row>
    <row r="71" spans="1:22" ht="12.75" customHeight="1">
      <c r="A71" s="70"/>
      <c r="B71" s="70"/>
      <c r="D71" s="70"/>
      <c r="F71" s="70"/>
      <c r="H71" s="70"/>
      <c r="J71" s="70"/>
      <c r="L71" s="70"/>
      <c r="N71" s="70"/>
      <c r="P71" s="70"/>
      <c r="R71" s="70"/>
      <c r="T71" s="70"/>
      <c r="V71" s="70"/>
    </row>
    <row r="72" spans="1:22" ht="12.75" customHeight="1">
      <c r="A72" s="70"/>
      <c r="B72" s="70"/>
      <c r="D72" s="70"/>
      <c r="F72" s="70"/>
      <c r="H72" s="70"/>
      <c r="J72" s="70"/>
      <c r="L72" s="70"/>
      <c r="N72" s="70"/>
      <c r="P72" s="70"/>
      <c r="R72" s="70"/>
      <c r="T72" s="70"/>
      <c r="V72" s="70"/>
    </row>
    <row r="73" spans="1:22" ht="12.75" customHeight="1">
      <c r="A73" s="70"/>
      <c r="B73" s="70"/>
      <c r="D73" s="70"/>
      <c r="F73" s="70"/>
      <c r="H73" s="70"/>
      <c r="J73" s="70"/>
      <c r="L73" s="70"/>
      <c r="N73" s="70"/>
      <c r="P73" s="70"/>
      <c r="R73" s="70"/>
      <c r="T73" s="70"/>
      <c r="V73" s="70"/>
    </row>
    <row r="74" spans="1:22" ht="12.75" customHeight="1">
      <c r="A74" s="70"/>
      <c r="B74" s="70"/>
      <c r="D74" s="70"/>
      <c r="F74" s="70"/>
      <c r="H74" s="70"/>
      <c r="J74" s="70"/>
      <c r="L74" s="70"/>
      <c r="N74" s="70"/>
      <c r="P74" s="70"/>
      <c r="R74" s="70"/>
      <c r="T74" s="70"/>
      <c r="V74" s="70"/>
    </row>
    <row r="75" spans="1:22" ht="12.75" customHeight="1">
      <c r="A75" s="70"/>
      <c r="B75" s="70"/>
      <c r="D75" s="70"/>
      <c r="F75" s="70"/>
      <c r="H75" s="70"/>
      <c r="J75" s="70"/>
      <c r="L75" s="70"/>
      <c r="N75" s="70"/>
      <c r="P75" s="70"/>
      <c r="R75" s="70"/>
      <c r="T75" s="70"/>
      <c r="V75" s="70"/>
    </row>
    <row r="76" spans="1:22" ht="12.75" customHeight="1">
      <c r="A76" s="70"/>
      <c r="B76" s="70"/>
      <c r="D76" s="70"/>
      <c r="F76" s="70"/>
      <c r="H76" s="70"/>
      <c r="J76" s="70"/>
      <c r="L76" s="70"/>
      <c r="N76" s="70"/>
      <c r="P76" s="70"/>
      <c r="R76" s="70"/>
      <c r="T76" s="70"/>
      <c r="V76" s="70"/>
    </row>
    <row r="77" spans="1:22" ht="12.75" customHeight="1">
      <c r="A77" s="70"/>
      <c r="B77" s="70"/>
      <c r="D77" s="70"/>
      <c r="F77" s="70"/>
      <c r="H77" s="70"/>
      <c r="J77" s="70"/>
      <c r="L77" s="70"/>
      <c r="N77" s="70"/>
      <c r="P77" s="70"/>
      <c r="R77" s="70"/>
      <c r="T77" s="70"/>
      <c r="V77" s="70"/>
    </row>
    <row r="78" spans="1:22" ht="12.75" customHeight="1">
      <c r="A78" s="70"/>
      <c r="B78" s="70"/>
      <c r="D78" s="70"/>
      <c r="F78" s="70"/>
      <c r="H78" s="70"/>
      <c r="J78" s="70"/>
      <c r="L78" s="70"/>
      <c r="N78" s="70"/>
      <c r="P78" s="70"/>
      <c r="R78" s="70"/>
      <c r="T78" s="70"/>
      <c r="V78" s="70"/>
    </row>
    <row r="79" spans="1:22" ht="12.75" customHeight="1">
      <c r="A79" s="70"/>
      <c r="B79" s="70"/>
      <c r="D79" s="70"/>
      <c r="F79" s="70"/>
      <c r="H79" s="70"/>
      <c r="J79" s="70"/>
      <c r="L79" s="70"/>
      <c r="N79" s="70"/>
      <c r="P79" s="70"/>
      <c r="R79" s="70"/>
      <c r="T79" s="70"/>
      <c r="V79" s="70"/>
    </row>
    <row r="80" spans="1:22" ht="12.75" customHeight="1">
      <c r="A80" s="70"/>
      <c r="B80" s="70"/>
      <c r="D80" s="70"/>
      <c r="F80" s="70"/>
      <c r="H80" s="70"/>
      <c r="J80" s="70"/>
      <c r="L80" s="70"/>
      <c r="N80" s="70"/>
      <c r="P80" s="70"/>
      <c r="R80" s="70"/>
      <c r="T80" s="70"/>
      <c r="V80" s="70"/>
    </row>
    <row r="81" spans="1:22" ht="12.75" customHeight="1">
      <c r="A81" s="70"/>
      <c r="B81" s="70"/>
      <c r="D81" s="70"/>
      <c r="F81" s="70"/>
      <c r="H81" s="70"/>
      <c r="J81" s="70"/>
      <c r="L81" s="70"/>
      <c r="N81" s="70"/>
      <c r="P81" s="70"/>
      <c r="R81" s="70"/>
      <c r="T81" s="70"/>
      <c r="V81" s="70"/>
    </row>
    <row r="82" spans="1:22" ht="12.75" customHeight="1">
      <c r="A82" s="70"/>
      <c r="B82" s="70"/>
      <c r="D82" s="70"/>
      <c r="F82" s="70"/>
      <c r="H82" s="70"/>
      <c r="J82" s="70"/>
      <c r="L82" s="70"/>
      <c r="N82" s="70"/>
      <c r="P82" s="70"/>
      <c r="R82" s="70"/>
      <c r="T82" s="70"/>
      <c r="V82" s="70"/>
    </row>
    <row r="83" spans="1:22" ht="12.75" customHeight="1">
      <c r="A83" s="70"/>
      <c r="B83" s="70"/>
      <c r="D83" s="70"/>
      <c r="F83" s="70"/>
      <c r="H83" s="70"/>
      <c r="J83" s="70"/>
      <c r="L83" s="70"/>
      <c r="N83" s="70"/>
      <c r="P83" s="70"/>
      <c r="R83" s="70"/>
      <c r="T83" s="70"/>
      <c r="V83" s="70"/>
    </row>
    <row r="84" spans="1:22" ht="12.75" customHeight="1">
      <c r="A84" s="70"/>
      <c r="B84" s="70"/>
      <c r="D84" s="70"/>
      <c r="F84" s="70"/>
      <c r="H84" s="70"/>
      <c r="J84" s="70"/>
      <c r="L84" s="70"/>
      <c r="N84" s="70"/>
      <c r="P84" s="70"/>
      <c r="R84" s="70"/>
      <c r="T84" s="70"/>
      <c r="V84" s="70"/>
    </row>
    <row r="85" spans="1:22" ht="12.75" customHeight="1">
      <c r="A85" s="70"/>
      <c r="B85" s="70"/>
      <c r="D85" s="70"/>
      <c r="F85" s="70"/>
      <c r="H85" s="70"/>
      <c r="J85" s="70"/>
      <c r="L85" s="70"/>
      <c r="N85" s="70"/>
      <c r="P85" s="70"/>
      <c r="R85" s="70"/>
      <c r="T85" s="70"/>
      <c r="V85" s="70"/>
    </row>
    <row r="86" spans="1:22" ht="12.75" customHeight="1">
      <c r="A86" s="70"/>
      <c r="B86" s="70"/>
      <c r="D86" s="70"/>
      <c r="F86" s="70"/>
      <c r="H86" s="70"/>
      <c r="J86" s="70"/>
      <c r="L86" s="70"/>
      <c r="N86" s="70"/>
      <c r="P86" s="70"/>
      <c r="R86" s="70"/>
      <c r="T86" s="70"/>
      <c r="V86" s="70"/>
    </row>
    <row r="87" spans="1:22" ht="12.75" customHeight="1">
      <c r="A87" s="70"/>
      <c r="B87" s="70"/>
      <c r="D87" s="70"/>
      <c r="F87" s="70"/>
      <c r="H87" s="70"/>
      <c r="J87" s="70"/>
      <c r="L87" s="70"/>
      <c r="N87" s="70"/>
      <c r="P87" s="70"/>
      <c r="R87" s="70"/>
      <c r="T87" s="70"/>
      <c r="V87" s="70"/>
    </row>
    <row r="88" spans="1:22" ht="12.75" customHeight="1">
      <c r="A88" s="70"/>
      <c r="B88" s="70"/>
      <c r="D88" s="70"/>
      <c r="F88" s="70"/>
      <c r="H88" s="70"/>
      <c r="J88" s="70"/>
      <c r="L88" s="70"/>
      <c r="N88" s="70"/>
      <c r="P88" s="70"/>
      <c r="R88" s="70"/>
      <c r="T88" s="70"/>
      <c r="V88" s="70"/>
    </row>
    <row r="89" spans="1:22" ht="12.75" customHeight="1">
      <c r="A89" s="70"/>
      <c r="B89" s="70"/>
      <c r="D89" s="70"/>
      <c r="F89" s="70"/>
      <c r="H89" s="70"/>
      <c r="J89" s="70"/>
      <c r="L89" s="70"/>
      <c r="N89" s="70"/>
      <c r="P89" s="70"/>
      <c r="R89" s="70"/>
      <c r="T89" s="70"/>
      <c r="V89" s="70"/>
    </row>
    <row r="90" spans="1:22" ht="12.75" customHeight="1">
      <c r="A90" s="70"/>
      <c r="B90" s="70"/>
      <c r="D90" s="70"/>
      <c r="F90" s="70"/>
      <c r="H90" s="70"/>
      <c r="J90" s="70"/>
      <c r="L90" s="70"/>
      <c r="N90" s="70"/>
      <c r="P90" s="70"/>
      <c r="R90" s="70"/>
      <c r="T90" s="70"/>
      <c r="V90" s="70"/>
    </row>
    <row r="91" spans="1:22" ht="12.75" customHeight="1">
      <c r="A91" s="70"/>
      <c r="B91" s="70"/>
      <c r="D91" s="70"/>
      <c r="F91" s="70"/>
      <c r="H91" s="70"/>
      <c r="J91" s="70"/>
      <c r="L91" s="70"/>
      <c r="N91" s="70"/>
      <c r="P91" s="70"/>
      <c r="R91" s="70"/>
      <c r="T91" s="70"/>
      <c r="V91" s="70"/>
    </row>
    <row r="92" spans="1:22" ht="12.75" customHeight="1">
      <c r="A92" s="70"/>
      <c r="B92" s="70"/>
      <c r="D92" s="70"/>
      <c r="F92" s="70"/>
      <c r="H92" s="70"/>
      <c r="J92" s="70"/>
      <c r="L92" s="70"/>
      <c r="N92" s="70"/>
      <c r="P92" s="70"/>
      <c r="R92" s="70"/>
      <c r="T92" s="70"/>
      <c r="V92" s="70"/>
    </row>
    <row r="93" spans="1:22" ht="12.75" customHeight="1">
      <c r="A93" s="70"/>
      <c r="B93" s="70"/>
      <c r="D93" s="70"/>
      <c r="F93" s="70"/>
      <c r="H93" s="70"/>
      <c r="J93" s="70"/>
      <c r="L93" s="70"/>
      <c r="N93" s="70"/>
      <c r="P93" s="70"/>
      <c r="R93" s="70"/>
      <c r="T93" s="70"/>
      <c r="V93" s="70"/>
    </row>
    <row r="94" spans="1:22" ht="12.75" customHeight="1">
      <c r="A94" s="70"/>
      <c r="B94" s="70"/>
      <c r="D94" s="70"/>
      <c r="F94" s="70"/>
      <c r="H94" s="70"/>
      <c r="J94" s="70"/>
      <c r="L94" s="70"/>
      <c r="N94" s="70"/>
      <c r="P94" s="70"/>
      <c r="R94" s="70"/>
      <c r="T94" s="70"/>
      <c r="V94" s="70"/>
    </row>
    <row r="95" spans="1:22" ht="12.75" customHeight="1">
      <c r="A95" s="70"/>
      <c r="B95" s="70"/>
      <c r="D95" s="70"/>
      <c r="F95" s="70"/>
      <c r="H95" s="70"/>
      <c r="J95" s="70"/>
      <c r="L95" s="70"/>
      <c r="N95" s="70"/>
      <c r="P95" s="70"/>
      <c r="R95" s="70"/>
      <c r="T95" s="70"/>
      <c r="V95" s="70"/>
    </row>
    <row r="96" spans="1:22" ht="12.75" customHeight="1">
      <c r="A96" s="70"/>
      <c r="B96" s="70"/>
      <c r="D96" s="70"/>
      <c r="F96" s="70"/>
      <c r="H96" s="70"/>
      <c r="J96" s="70"/>
      <c r="L96" s="70"/>
      <c r="N96" s="70"/>
      <c r="P96" s="70"/>
      <c r="R96" s="70"/>
      <c r="T96" s="70"/>
      <c r="V96" s="70"/>
    </row>
    <row r="97" spans="1:22" ht="12.75" customHeight="1">
      <c r="A97" s="70"/>
      <c r="B97" s="70"/>
      <c r="D97" s="70"/>
      <c r="F97" s="70"/>
      <c r="H97" s="70"/>
      <c r="J97" s="70"/>
      <c r="L97" s="70"/>
      <c r="N97" s="70"/>
      <c r="P97" s="70"/>
      <c r="R97" s="70"/>
      <c r="T97" s="70"/>
      <c r="V97" s="70"/>
    </row>
    <row r="98" spans="1:22" ht="12.75" customHeight="1">
      <c r="A98" s="70"/>
      <c r="B98" s="70"/>
      <c r="D98" s="70"/>
      <c r="F98" s="70"/>
      <c r="H98" s="70"/>
      <c r="J98" s="70"/>
      <c r="L98" s="70"/>
      <c r="N98" s="70"/>
      <c r="P98" s="70"/>
      <c r="R98" s="70"/>
      <c r="T98" s="70"/>
      <c r="V98" s="70"/>
    </row>
    <row r="99" spans="1:22" ht="12.75" customHeight="1">
      <c r="A99" s="70"/>
      <c r="B99" s="70"/>
      <c r="D99" s="70"/>
      <c r="F99" s="70"/>
      <c r="H99" s="70"/>
      <c r="J99" s="70"/>
      <c r="L99" s="70"/>
      <c r="N99" s="70"/>
      <c r="P99" s="70"/>
      <c r="R99" s="70"/>
      <c r="T99" s="70"/>
      <c r="V99" s="70"/>
    </row>
    <row r="100" spans="1:22" ht="12.75" customHeight="1">
      <c r="A100" s="70"/>
      <c r="B100" s="70"/>
      <c r="D100" s="70"/>
      <c r="F100" s="70"/>
      <c r="H100" s="70"/>
      <c r="J100" s="70"/>
      <c r="L100" s="70"/>
      <c r="N100" s="70"/>
      <c r="P100" s="70"/>
      <c r="R100" s="70"/>
      <c r="T100" s="70"/>
      <c r="V100" s="70"/>
    </row>
    <row r="101" spans="1:22" ht="12.75" customHeight="1">
      <c r="A101" s="70"/>
      <c r="B101" s="70"/>
      <c r="D101" s="70"/>
      <c r="F101" s="70"/>
      <c r="H101" s="70"/>
      <c r="J101" s="70"/>
      <c r="L101" s="70"/>
      <c r="N101" s="70"/>
      <c r="P101" s="70"/>
      <c r="R101" s="70"/>
      <c r="T101" s="70"/>
      <c r="V101" s="70"/>
    </row>
    <row r="102" spans="1:22">
      <c r="A102" s="70"/>
      <c r="B102" s="70"/>
      <c r="D102" s="70"/>
      <c r="F102" s="70"/>
      <c r="H102" s="70"/>
      <c r="J102" s="70"/>
      <c r="L102" s="70"/>
      <c r="N102" s="70"/>
      <c r="P102" s="70"/>
      <c r="R102" s="70"/>
      <c r="T102" s="70"/>
      <c r="V102" s="70"/>
    </row>
    <row r="103" spans="1:22">
      <c r="A103" s="70"/>
      <c r="B103" s="70"/>
      <c r="D103" s="70"/>
      <c r="F103" s="70"/>
      <c r="H103" s="70"/>
      <c r="J103" s="70"/>
      <c r="L103" s="70"/>
      <c r="N103" s="70"/>
      <c r="P103" s="70"/>
      <c r="R103" s="70"/>
      <c r="T103" s="70"/>
      <c r="V103" s="70"/>
    </row>
    <row r="104" spans="1:22">
      <c r="A104" s="70"/>
      <c r="B104" s="70"/>
      <c r="D104" s="70"/>
      <c r="F104" s="70"/>
      <c r="H104" s="70"/>
      <c r="J104" s="70"/>
      <c r="L104" s="70"/>
      <c r="N104" s="70"/>
      <c r="P104" s="70"/>
      <c r="R104" s="70"/>
      <c r="T104" s="70"/>
      <c r="V104" s="70"/>
    </row>
    <row r="105" spans="1:22">
      <c r="A105" s="70"/>
      <c r="B105" s="70"/>
      <c r="D105" s="70"/>
      <c r="F105" s="70"/>
      <c r="H105" s="70"/>
      <c r="J105" s="70"/>
      <c r="L105" s="70"/>
      <c r="N105" s="70"/>
      <c r="P105" s="70"/>
      <c r="R105" s="70"/>
      <c r="T105" s="70"/>
      <c r="V105" s="70"/>
    </row>
    <row r="106" spans="1:22">
      <c r="A106" s="70"/>
      <c r="B106" s="70"/>
      <c r="D106" s="70"/>
      <c r="F106" s="70"/>
      <c r="H106" s="70"/>
      <c r="J106" s="70"/>
      <c r="L106" s="70"/>
      <c r="N106" s="70"/>
      <c r="P106" s="70"/>
      <c r="R106" s="70"/>
      <c r="T106" s="70"/>
      <c r="V106" s="70"/>
    </row>
    <row r="107" spans="1:22">
      <c r="A107" s="70"/>
      <c r="B107" s="70"/>
      <c r="D107" s="70"/>
      <c r="F107" s="70"/>
      <c r="H107" s="70"/>
      <c r="J107" s="70"/>
      <c r="L107" s="70"/>
      <c r="N107" s="70"/>
      <c r="P107" s="70"/>
      <c r="R107" s="70"/>
      <c r="T107" s="70"/>
      <c r="V107" s="70"/>
    </row>
    <row r="108" spans="1:22">
      <c r="A108" s="70"/>
      <c r="B108" s="70"/>
      <c r="D108" s="70"/>
      <c r="F108" s="70"/>
      <c r="H108" s="70"/>
      <c r="J108" s="70"/>
      <c r="L108" s="70"/>
      <c r="N108" s="70"/>
      <c r="P108" s="70"/>
      <c r="R108" s="70"/>
      <c r="T108" s="70"/>
      <c r="V108" s="70"/>
    </row>
    <row r="109" spans="1:22">
      <c r="A109" s="70"/>
      <c r="B109" s="70"/>
      <c r="D109" s="70"/>
      <c r="F109" s="70"/>
      <c r="H109" s="70"/>
      <c r="J109" s="70"/>
      <c r="L109" s="70"/>
      <c r="N109" s="70"/>
      <c r="P109" s="70"/>
      <c r="R109" s="70"/>
      <c r="T109" s="70"/>
      <c r="V109" s="70"/>
    </row>
    <row r="110" spans="1:22">
      <c r="A110" s="70"/>
      <c r="B110" s="70"/>
      <c r="D110" s="70"/>
      <c r="F110" s="70"/>
      <c r="H110" s="70"/>
      <c r="J110" s="70"/>
      <c r="L110" s="70"/>
      <c r="N110" s="70"/>
      <c r="P110" s="70"/>
      <c r="R110" s="70"/>
      <c r="T110" s="70"/>
      <c r="V110" s="70"/>
    </row>
    <row r="111" spans="1:22">
      <c r="A111" s="70"/>
      <c r="B111" s="70"/>
      <c r="D111" s="70"/>
      <c r="F111" s="70"/>
      <c r="H111" s="70"/>
      <c r="J111" s="70"/>
      <c r="L111" s="70"/>
      <c r="N111" s="70"/>
      <c r="P111" s="70"/>
      <c r="R111" s="70"/>
      <c r="T111" s="70"/>
      <c r="V111" s="70"/>
    </row>
    <row r="112" spans="1:22">
      <c r="A112" s="70"/>
      <c r="B112" s="70"/>
      <c r="D112" s="70"/>
      <c r="F112" s="70"/>
      <c r="H112" s="70"/>
      <c r="J112" s="70"/>
      <c r="L112" s="70"/>
      <c r="N112" s="70"/>
      <c r="P112" s="70"/>
      <c r="R112" s="70"/>
      <c r="T112" s="70"/>
      <c r="V112" s="70"/>
    </row>
    <row r="113" spans="1:22">
      <c r="A113" s="70"/>
      <c r="B113" s="70"/>
      <c r="D113" s="70"/>
      <c r="F113" s="70"/>
      <c r="H113" s="70"/>
      <c r="J113" s="70"/>
      <c r="L113" s="70"/>
      <c r="N113" s="70"/>
      <c r="P113" s="70"/>
      <c r="R113" s="70"/>
      <c r="T113" s="70"/>
      <c r="V113" s="70"/>
    </row>
    <row r="114" spans="1:22">
      <c r="A114" s="70"/>
      <c r="B114" s="70"/>
      <c r="D114" s="70"/>
      <c r="F114" s="70"/>
      <c r="H114" s="70"/>
      <c r="J114" s="70"/>
      <c r="L114" s="70"/>
      <c r="N114" s="70"/>
      <c r="P114" s="70"/>
      <c r="R114" s="70"/>
      <c r="T114" s="70"/>
      <c r="V114" s="70"/>
    </row>
    <row r="115" spans="1:22">
      <c r="A115" s="70"/>
      <c r="B115" s="70"/>
      <c r="D115" s="70"/>
      <c r="F115" s="70"/>
      <c r="H115" s="70"/>
      <c r="J115" s="70"/>
      <c r="L115" s="70"/>
      <c r="N115" s="70"/>
      <c r="P115" s="70"/>
      <c r="R115" s="70"/>
      <c r="T115" s="70"/>
      <c r="V115" s="70"/>
    </row>
    <row r="116" spans="1:22">
      <c r="A116" s="70"/>
      <c r="B116" s="70"/>
      <c r="D116" s="70"/>
      <c r="F116" s="70"/>
      <c r="H116" s="70"/>
      <c r="J116" s="70"/>
      <c r="L116" s="70"/>
      <c r="N116" s="70"/>
      <c r="P116" s="70"/>
      <c r="R116" s="70"/>
      <c r="T116" s="70"/>
      <c r="V116" s="70"/>
    </row>
    <row r="117" spans="1:22">
      <c r="A117" s="70"/>
      <c r="B117" s="70"/>
      <c r="D117" s="70"/>
      <c r="F117" s="70"/>
      <c r="H117" s="70"/>
      <c r="J117" s="70"/>
      <c r="L117" s="70"/>
      <c r="N117" s="70"/>
      <c r="P117" s="70"/>
      <c r="R117" s="70"/>
      <c r="T117" s="70"/>
      <c r="V117" s="70"/>
    </row>
    <row r="118" spans="1:22">
      <c r="A118" s="70"/>
      <c r="B118" s="70"/>
      <c r="D118" s="70"/>
      <c r="F118" s="70"/>
      <c r="H118" s="70"/>
      <c r="J118" s="70"/>
      <c r="L118" s="70"/>
      <c r="N118" s="70"/>
      <c r="P118" s="70"/>
      <c r="R118" s="70"/>
      <c r="T118" s="70"/>
      <c r="V118" s="70"/>
    </row>
    <row r="119" spans="1:22">
      <c r="A119" s="70"/>
      <c r="B119" s="70"/>
      <c r="D119" s="70"/>
      <c r="F119" s="70"/>
      <c r="H119" s="70"/>
      <c r="J119" s="70"/>
      <c r="L119" s="70"/>
      <c r="N119" s="70"/>
      <c r="P119" s="70"/>
      <c r="R119" s="70"/>
      <c r="T119" s="70"/>
      <c r="V119" s="70"/>
    </row>
    <row r="120" spans="1:22">
      <c r="A120" s="70"/>
      <c r="B120" s="70"/>
      <c r="D120" s="70"/>
      <c r="F120" s="70"/>
      <c r="H120" s="70"/>
      <c r="J120" s="70"/>
      <c r="L120" s="70"/>
      <c r="N120" s="70"/>
      <c r="P120" s="70"/>
      <c r="R120" s="70"/>
      <c r="T120" s="70"/>
      <c r="V120" s="70"/>
    </row>
    <row r="121" spans="1:22">
      <c r="A121" s="70"/>
      <c r="B121" s="70"/>
      <c r="D121" s="70"/>
      <c r="F121" s="70"/>
      <c r="H121" s="70"/>
      <c r="J121" s="70"/>
      <c r="L121" s="70"/>
      <c r="N121" s="70"/>
      <c r="P121" s="70"/>
      <c r="R121" s="70"/>
      <c r="T121" s="70"/>
      <c r="V121" s="70"/>
    </row>
    <row r="122" spans="1:22">
      <c r="A122" s="70"/>
      <c r="B122" s="70"/>
      <c r="D122" s="70"/>
      <c r="F122" s="70"/>
      <c r="H122" s="70"/>
      <c r="J122" s="70"/>
      <c r="L122" s="70"/>
      <c r="N122" s="70"/>
      <c r="P122" s="70"/>
      <c r="R122" s="70"/>
      <c r="T122" s="70"/>
      <c r="V122" s="70"/>
    </row>
    <row r="123" spans="1:22">
      <c r="A123" s="70"/>
      <c r="B123" s="70"/>
      <c r="D123" s="70"/>
      <c r="F123" s="70"/>
      <c r="H123" s="70"/>
      <c r="J123" s="70"/>
      <c r="L123" s="70"/>
      <c r="N123" s="70"/>
      <c r="P123" s="70"/>
      <c r="R123" s="70"/>
      <c r="T123" s="70"/>
      <c r="V123" s="70"/>
    </row>
    <row r="124" spans="1:22">
      <c r="A124" s="70"/>
      <c r="B124" s="70"/>
      <c r="D124" s="70"/>
      <c r="F124" s="70"/>
      <c r="H124" s="70"/>
      <c r="J124" s="70"/>
      <c r="L124" s="70"/>
      <c r="N124" s="70"/>
      <c r="P124" s="70"/>
      <c r="R124" s="70"/>
      <c r="T124" s="70"/>
      <c r="V124" s="70"/>
    </row>
    <row r="125" spans="1:22">
      <c r="A125" s="70"/>
      <c r="B125" s="70"/>
      <c r="D125" s="70"/>
      <c r="F125" s="70"/>
      <c r="H125" s="70"/>
      <c r="J125" s="70"/>
      <c r="L125" s="70"/>
      <c r="N125" s="70"/>
      <c r="P125" s="70"/>
      <c r="R125" s="70"/>
      <c r="T125" s="70"/>
      <c r="V125" s="70"/>
    </row>
  </sheetData>
  <phoneticPr fontId="0" type="noConversion"/>
  <pageMargins left="0.35433070866141736" right="0.35433070866141736" top="0.59055118110236227" bottom="0.27559055118110237" header="0.31496062992125984" footer="0.19685039370078741"/>
  <pageSetup paperSize="9" scale="73"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X197"/>
  <sheetViews>
    <sheetView showGridLines="0" zoomScaleNormal="100" workbookViewId="0">
      <pane xSplit="1" ySplit="5" topLeftCell="B9" activePane="bottomRight" state="frozen"/>
      <selection pane="topRight" activeCell="B1" sqref="B1"/>
      <selection pane="bottomLeft" activeCell="A6" sqref="A6"/>
      <selection pane="bottomRight"/>
    </sheetView>
  </sheetViews>
  <sheetFormatPr baseColWidth="10" defaultColWidth="10.85546875" defaultRowHeight="12.75"/>
  <cols>
    <col min="1" max="1" width="56.5703125" style="38" customWidth="1"/>
    <col min="2" max="2" width="2.7109375" style="49" customWidth="1"/>
    <col min="3" max="3" width="10.7109375" style="49" customWidth="1"/>
    <col min="4" max="4" width="2.7109375" style="49" customWidth="1"/>
    <col min="5" max="5" width="10.7109375" style="49" customWidth="1"/>
    <col min="6" max="6" width="2.7109375" style="49" customWidth="1"/>
    <col min="7" max="7" width="10.7109375" style="49" customWidth="1"/>
    <col min="8" max="8" width="2.7109375" style="49" customWidth="1"/>
    <col min="9" max="9" width="10.7109375" style="49" customWidth="1"/>
    <col min="10" max="10" width="2.7109375" style="49" customWidth="1"/>
    <col min="11" max="11" width="10.7109375" style="49" customWidth="1"/>
    <col min="12" max="12" width="2.7109375" style="49" customWidth="1"/>
    <col min="13" max="13" width="10.7109375" style="49" customWidth="1"/>
    <col min="14" max="14" width="2.7109375" style="49" customWidth="1"/>
    <col min="15" max="15" width="10.7109375" style="49" customWidth="1"/>
    <col min="16" max="16" width="2.7109375" style="49" customWidth="1"/>
    <col min="17" max="17" width="10.7109375" style="49" customWidth="1"/>
    <col min="18" max="18" width="2.7109375" style="49" customWidth="1"/>
    <col min="19" max="19" width="10.7109375" style="131" customWidth="1"/>
    <col min="20" max="20" width="2.7109375" style="49" customWidth="1"/>
    <col min="21" max="21" width="10.7109375" style="132" customWidth="1"/>
    <col min="22" max="22" width="2.7109375" style="49" customWidth="1"/>
    <col min="23" max="23" width="10.7109375" style="132" customWidth="1"/>
    <col min="24" max="24" width="2.7109375" style="49" customWidth="1"/>
    <col min="25" max="25" width="10.7109375" style="132" customWidth="1"/>
    <col min="26" max="26" width="2.7109375" style="49" customWidth="1"/>
    <col min="27" max="27" width="10.7109375" style="49" customWidth="1"/>
    <col min="28" max="28" width="2.7109375" style="49" customWidth="1"/>
    <col min="29" max="29" width="10.7109375" style="49" customWidth="1"/>
    <col min="30" max="30" width="2.7109375" style="49" customWidth="1"/>
    <col min="31" max="31" width="10.7109375" style="132" customWidth="1"/>
    <col min="32" max="32" width="2.7109375" style="49" customWidth="1"/>
    <col min="33" max="33" width="10.7109375" style="132" customWidth="1"/>
    <col min="34" max="34" width="2.7109375" style="49" customWidth="1"/>
    <col min="35" max="35" width="10.7109375" style="49" customWidth="1"/>
    <col min="36" max="36" width="2.7109375" style="49" customWidth="1"/>
    <col min="37" max="37" width="10.7109375" style="131" customWidth="1"/>
    <col min="38" max="38" width="2.7109375" style="49" customWidth="1"/>
    <col min="39" max="39" width="10.7109375" style="132" customWidth="1"/>
    <col min="40" max="40" width="2.7109375" style="49" customWidth="1"/>
    <col min="41" max="41" width="10.7109375" style="132" customWidth="1"/>
    <col min="42" max="42" width="2.7109375" style="49" customWidth="1"/>
    <col min="43" max="43" width="10.7109375" style="132" customWidth="1"/>
    <col min="44" max="44" width="2.7109375" style="49" customWidth="1"/>
    <col min="45" max="45" width="10.7109375" style="49" customWidth="1"/>
    <col min="46" max="46" width="2.7109375" style="49" customWidth="1"/>
    <col min="47" max="47" width="10.7109375" style="49" customWidth="1"/>
    <col min="48" max="48" width="2.7109375" style="49" customWidth="1"/>
    <col min="49" max="49" width="10.7109375" style="132" customWidth="1"/>
    <col min="50" max="50" width="2.7109375" style="49" customWidth="1"/>
    <col min="51" max="51" width="10.7109375" style="132" customWidth="1"/>
    <col min="52" max="52" width="2.7109375" style="49" customWidth="1"/>
    <col min="53" max="53" width="10.7109375" style="49" customWidth="1"/>
    <col min="54" max="54" width="2.7109375" style="49" customWidth="1"/>
    <col min="55" max="55" width="10.7109375" style="131" customWidth="1"/>
    <col min="56" max="56" width="2.7109375" style="49" customWidth="1"/>
    <col min="57" max="57" width="10.7109375" style="132" customWidth="1"/>
    <col min="58" max="58" width="2.7109375" style="49" customWidth="1"/>
    <col min="59" max="59" width="10.7109375" style="132" customWidth="1"/>
    <col min="60" max="60" width="2.7109375" style="49" customWidth="1"/>
    <col min="61" max="61" width="10.7109375" style="132" customWidth="1"/>
    <col min="62" max="62" width="2.7109375" style="49" customWidth="1"/>
    <col min="63" max="63" width="10.7109375" style="49" customWidth="1"/>
    <col min="64" max="64" width="2.7109375" style="49" customWidth="1"/>
    <col min="65" max="65" width="10.7109375" style="49" customWidth="1"/>
    <col min="66" max="66" width="2.7109375" style="49" customWidth="1"/>
    <col min="67" max="67" width="10.7109375" style="132" customWidth="1"/>
    <col min="68" max="68" width="2.7109375" style="49" customWidth="1"/>
    <col min="69" max="69" width="10.7109375" style="132" customWidth="1"/>
    <col min="70" max="70" width="2.7109375" style="49" customWidth="1"/>
    <col min="71" max="71" width="10.7109375" style="49" customWidth="1"/>
    <col min="72" max="72" width="2.7109375" style="49" customWidth="1"/>
    <col min="73" max="73" width="10.7109375" style="131" customWidth="1"/>
    <col min="74" max="74" width="2.7109375" style="49" customWidth="1"/>
    <col min="75" max="75" width="10.7109375" style="132" customWidth="1"/>
    <col min="76" max="76" width="2.7109375" style="49" customWidth="1"/>
    <col min="77" max="77" width="10.7109375" style="132" customWidth="1"/>
    <col min="78" max="78" width="2.7109375" style="49" customWidth="1"/>
    <col min="79" max="79" width="10.7109375" style="132" customWidth="1"/>
    <col min="80" max="80" width="2.7109375" style="49" customWidth="1"/>
    <col min="81" max="81" width="10.7109375" style="49" customWidth="1"/>
    <col min="82" max="82" width="2.7109375" style="49" customWidth="1"/>
    <col min="83" max="83" width="10.7109375" style="49" customWidth="1"/>
    <col min="84" max="84" width="2.7109375" style="49" customWidth="1"/>
    <col min="85" max="85" width="10.7109375" style="132" customWidth="1"/>
    <col min="86" max="86" width="2.7109375" style="49" customWidth="1"/>
    <col min="87" max="87" width="10.7109375" style="132" customWidth="1"/>
    <col min="88" max="88" width="2.7109375" style="49" customWidth="1"/>
    <col min="89" max="89" width="10.7109375" style="49" customWidth="1"/>
    <col min="90" max="90" width="2.7109375" style="49" customWidth="1"/>
    <col min="91" max="91" width="10.7109375" style="131" customWidth="1"/>
    <col min="92" max="92" width="2.7109375" style="49" customWidth="1"/>
    <col min="93" max="93" width="10.7109375" style="132" customWidth="1"/>
    <col min="94" max="94" width="2.7109375" style="49" customWidth="1"/>
    <col min="95" max="95" width="10.7109375" style="132" customWidth="1"/>
    <col min="96" max="96" width="2.7109375" style="49" customWidth="1"/>
    <col min="97" max="97" width="10.7109375" style="132" customWidth="1"/>
    <col min="98" max="98" width="2.7109375" style="49" customWidth="1"/>
    <col min="99" max="99" width="10.7109375" style="49" customWidth="1"/>
    <col min="100" max="100" width="2.7109375" style="49" customWidth="1"/>
    <col min="101" max="101" width="10.7109375" style="49" customWidth="1"/>
    <col min="102" max="102" width="2.7109375" style="49" customWidth="1"/>
    <col min="103" max="103" width="10.7109375" style="132" customWidth="1"/>
    <col min="104" max="104" width="2.7109375" style="49" customWidth="1"/>
    <col min="105" max="105" width="10.7109375" style="132" customWidth="1"/>
    <col min="106" max="106" width="2.7109375" style="49" customWidth="1"/>
    <col min="107" max="107" width="10.7109375" style="49" customWidth="1"/>
    <col min="108" max="108" width="2.7109375" style="49" customWidth="1"/>
    <col min="109" max="109" width="10.7109375" style="131" customWidth="1"/>
    <col min="110" max="110" width="2.7109375" style="49"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9" s="8" customFormat="1" ht="18">
      <c r="A1" s="213" t="s">
        <v>87</v>
      </c>
      <c r="B1" s="74"/>
      <c r="C1" s="74"/>
      <c r="D1" s="74"/>
      <c r="E1" s="74"/>
      <c r="F1" s="74"/>
      <c r="G1" s="74"/>
      <c r="H1" s="74"/>
      <c r="I1" s="74"/>
      <c r="J1" s="74"/>
      <c r="K1" s="74"/>
      <c r="L1" s="74"/>
      <c r="M1" s="74"/>
      <c r="N1" s="74"/>
      <c r="O1" s="74"/>
      <c r="P1" s="74"/>
      <c r="Q1" s="74"/>
      <c r="R1" s="74"/>
      <c r="S1" s="86"/>
      <c r="T1" s="74"/>
      <c r="U1" s="17"/>
      <c r="V1" s="74"/>
      <c r="W1" s="17"/>
      <c r="X1" s="74"/>
      <c r="Y1" s="17"/>
      <c r="Z1" s="74"/>
      <c r="AA1" s="74"/>
      <c r="AB1" s="74"/>
      <c r="AC1" s="74"/>
      <c r="AD1" s="74"/>
      <c r="AE1" s="17"/>
      <c r="AF1" s="74"/>
      <c r="AG1" s="17"/>
      <c r="AH1" s="74"/>
      <c r="AI1" s="74"/>
      <c r="AJ1" s="74"/>
      <c r="AK1" s="86"/>
      <c r="AL1" s="74"/>
      <c r="AM1" s="17"/>
      <c r="AN1" s="74"/>
      <c r="AO1" s="17"/>
      <c r="AP1" s="74"/>
      <c r="AQ1" s="17"/>
      <c r="AR1" s="74"/>
      <c r="AS1" s="74"/>
      <c r="AT1" s="74"/>
      <c r="AU1" s="74"/>
      <c r="AV1" s="74"/>
      <c r="AW1" s="17"/>
      <c r="AX1" s="74"/>
      <c r="AY1" s="17"/>
      <c r="AZ1" s="74"/>
      <c r="BA1" s="74"/>
      <c r="BB1" s="74"/>
      <c r="BC1" s="86"/>
      <c r="BD1" s="74"/>
      <c r="BE1" s="17"/>
      <c r="BF1" s="74"/>
      <c r="BG1" s="17"/>
      <c r="BH1" s="74"/>
      <c r="BI1" s="17"/>
      <c r="BJ1" s="74"/>
      <c r="BK1" s="74"/>
      <c r="BL1" s="74"/>
      <c r="BM1" s="74"/>
      <c r="BN1" s="74"/>
      <c r="BO1" s="17"/>
      <c r="BP1" s="74"/>
      <c r="BQ1" s="17"/>
      <c r="BR1" s="74"/>
      <c r="BS1" s="74"/>
      <c r="BT1" s="74"/>
      <c r="BU1" s="86"/>
      <c r="BV1" s="74"/>
      <c r="BW1" s="17"/>
      <c r="BX1" s="74"/>
      <c r="BY1" s="17"/>
      <c r="BZ1" s="74"/>
      <c r="CA1" s="17"/>
      <c r="CB1" s="74"/>
      <c r="CC1" s="74"/>
      <c r="CD1" s="74"/>
      <c r="CE1" s="74"/>
      <c r="CF1" s="74"/>
      <c r="CG1" s="17"/>
      <c r="CH1" s="74"/>
      <c r="CI1" s="17"/>
      <c r="CJ1" s="74"/>
      <c r="CK1" s="74"/>
      <c r="CL1" s="74"/>
      <c r="CM1" s="86"/>
      <c r="CN1" s="74"/>
      <c r="CO1" s="17"/>
      <c r="CP1" s="74"/>
      <c r="CQ1" s="17"/>
      <c r="CR1" s="74"/>
      <c r="CS1" s="17"/>
      <c r="CT1" s="74"/>
      <c r="CU1" s="74"/>
      <c r="CV1" s="74"/>
      <c r="CW1" s="74"/>
      <c r="CX1" s="74"/>
      <c r="CY1" s="17"/>
      <c r="CZ1" s="74"/>
      <c r="DA1" s="17"/>
      <c r="DB1" s="74"/>
      <c r="DC1" s="74"/>
      <c r="DD1" s="74"/>
      <c r="DE1" s="86"/>
      <c r="DF1" s="74"/>
    </row>
    <row r="2" spans="1:119" s="8" customFormat="1" ht="15">
      <c r="A2" s="68" t="s">
        <v>159</v>
      </c>
      <c r="B2" s="74"/>
      <c r="C2" s="74"/>
      <c r="D2" s="74"/>
      <c r="E2" s="74"/>
      <c r="F2" s="74"/>
      <c r="G2" s="74"/>
      <c r="H2" s="74"/>
      <c r="I2" s="74"/>
      <c r="J2" s="74"/>
      <c r="K2" s="74"/>
      <c r="L2" s="74"/>
      <c r="M2" s="74"/>
      <c r="N2" s="74"/>
      <c r="O2" s="74"/>
      <c r="P2" s="74"/>
      <c r="Q2" s="74"/>
      <c r="R2" s="74"/>
      <c r="S2" s="86"/>
      <c r="T2" s="74"/>
      <c r="U2" s="17"/>
      <c r="V2" s="74"/>
      <c r="W2" s="17"/>
      <c r="X2" s="74"/>
      <c r="Y2" s="155"/>
      <c r="Z2" s="74"/>
      <c r="AA2" s="74"/>
      <c r="AB2" s="74"/>
      <c r="AC2" s="74"/>
      <c r="AD2" s="74"/>
      <c r="AE2" s="17"/>
      <c r="AF2" s="74"/>
      <c r="AG2" s="17"/>
      <c r="AH2" s="74"/>
      <c r="AI2" s="74"/>
      <c r="AJ2" s="74"/>
      <c r="AK2" s="86"/>
      <c r="AL2" s="74"/>
      <c r="AM2" s="17"/>
      <c r="AN2" s="74"/>
      <c r="AO2" s="17"/>
      <c r="AP2" s="74"/>
      <c r="AQ2" s="17"/>
      <c r="AR2" s="74"/>
      <c r="AS2" s="74"/>
      <c r="AT2" s="74"/>
      <c r="AU2" s="74"/>
      <c r="AV2" s="74"/>
      <c r="AW2" s="17"/>
      <c r="AX2" s="74"/>
      <c r="AY2" s="17"/>
      <c r="AZ2" s="74"/>
      <c r="BA2" s="74"/>
      <c r="BB2" s="74"/>
      <c r="BC2" s="86"/>
      <c r="BD2" s="74"/>
      <c r="BE2" s="17"/>
      <c r="BF2" s="74"/>
      <c r="BG2" s="17"/>
      <c r="BH2" s="74"/>
      <c r="BI2" s="17"/>
      <c r="BJ2" s="74"/>
      <c r="BK2" s="74"/>
      <c r="BL2" s="74"/>
      <c r="BM2" s="74"/>
      <c r="BN2" s="74"/>
      <c r="BO2" s="17"/>
      <c r="BP2" s="74"/>
      <c r="BQ2" s="17"/>
      <c r="BR2" s="74"/>
      <c r="BS2" s="74"/>
      <c r="BT2" s="74"/>
      <c r="BU2" s="86"/>
      <c r="BV2" s="74"/>
      <c r="BW2" s="17"/>
      <c r="BX2" s="74"/>
      <c r="BY2" s="17"/>
      <c r="BZ2" s="74"/>
      <c r="CA2" s="17"/>
      <c r="CB2" s="74"/>
      <c r="CC2" s="74"/>
      <c r="CD2" s="74"/>
      <c r="CE2" s="74"/>
      <c r="CF2" s="74"/>
      <c r="CG2" s="17"/>
      <c r="CH2" s="74"/>
      <c r="CI2" s="17"/>
      <c r="CJ2" s="74"/>
      <c r="CK2" s="74"/>
      <c r="CL2" s="74"/>
      <c r="CM2" s="86"/>
      <c r="CN2" s="74"/>
      <c r="CO2" s="17"/>
      <c r="CP2" s="74"/>
      <c r="CQ2" s="17"/>
      <c r="CR2" s="74"/>
      <c r="CS2" s="17"/>
      <c r="CT2" s="74"/>
      <c r="CU2" s="74"/>
      <c r="CV2" s="74"/>
      <c r="CW2" s="74"/>
      <c r="CX2" s="74"/>
      <c r="CY2" s="17"/>
      <c r="CZ2" s="74"/>
      <c r="DA2" s="17"/>
      <c r="DB2" s="74"/>
      <c r="DC2" s="74"/>
      <c r="DD2" s="74"/>
      <c r="DE2" s="86"/>
      <c r="DF2" s="74"/>
    </row>
    <row r="3" spans="1:119" s="13" customFormat="1" ht="9" customHeight="1" thickBot="1">
      <c r="A3" s="69"/>
      <c r="B3" s="75"/>
      <c r="C3" s="75"/>
      <c r="D3" s="75"/>
      <c r="E3" s="75"/>
      <c r="F3" s="75"/>
      <c r="G3" s="75"/>
      <c r="H3" s="75"/>
      <c r="I3" s="75"/>
      <c r="J3" s="75"/>
      <c r="K3" s="75"/>
      <c r="L3" s="75"/>
      <c r="M3" s="75"/>
      <c r="N3" s="75"/>
      <c r="O3" s="75"/>
      <c r="P3" s="75"/>
      <c r="Q3" s="75"/>
      <c r="R3" s="75"/>
      <c r="S3" s="77"/>
      <c r="T3" s="75"/>
      <c r="U3" s="19"/>
      <c r="V3" s="75"/>
      <c r="W3" s="19"/>
      <c r="X3" s="75"/>
      <c r="Y3" s="154"/>
      <c r="Z3" s="75"/>
      <c r="AA3" s="75"/>
      <c r="AB3" s="75"/>
      <c r="AC3" s="75"/>
      <c r="AD3" s="75"/>
      <c r="AE3" s="19"/>
      <c r="AF3" s="75"/>
      <c r="AG3" s="19"/>
      <c r="AH3" s="75"/>
      <c r="AI3" s="75"/>
      <c r="AJ3" s="75"/>
      <c r="AK3" s="77"/>
      <c r="AL3" s="75"/>
      <c r="AM3" s="19"/>
      <c r="AN3" s="75"/>
      <c r="AO3" s="19"/>
      <c r="AP3" s="75"/>
      <c r="AQ3" s="19"/>
      <c r="AR3" s="75"/>
      <c r="AS3" s="75"/>
      <c r="AT3" s="75"/>
      <c r="AU3" s="75"/>
      <c r="AV3" s="75"/>
      <c r="AW3" s="19"/>
      <c r="AX3" s="75"/>
      <c r="AY3" s="19"/>
      <c r="AZ3" s="75"/>
      <c r="BA3" s="75"/>
      <c r="BB3" s="75"/>
      <c r="BC3" s="77"/>
      <c r="BD3" s="75"/>
      <c r="BE3" s="19"/>
      <c r="BF3" s="75"/>
      <c r="BG3" s="19"/>
      <c r="BH3" s="75"/>
      <c r="BI3" s="19"/>
      <c r="BJ3" s="75"/>
      <c r="BK3" s="75"/>
      <c r="BL3" s="75"/>
      <c r="BM3" s="75"/>
      <c r="BN3" s="75"/>
      <c r="BO3" s="19"/>
      <c r="BP3" s="75"/>
      <c r="BQ3" s="19"/>
      <c r="BR3" s="75"/>
      <c r="BS3" s="75"/>
      <c r="BT3" s="75"/>
      <c r="BU3" s="77"/>
      <c r="BV3" s="75"/>
      <c r="BW3" s="19"/>
      <c r="BX3" s="75"/>
      <c r="BY3" s="19"/>
      <c r="BZ3" s="75"/>
      <c r="CA3" s="19"/>
      <c r="CB3" s="75"/>
      <c r="CC3" s="75"/>
      <c r="CD3" s="75"/>
      <c r="CE3" s="75"/>
      <c r="CF3" s="75"/>
      <c r="CG3" s="19"/>
      <c r="CH3" s="75"/>
      <c r="CI3" s="19"/>
      <c r="CJ3" s="75"/>
      <c r="CK3" s="75"/>
      <c r="CL3" s="75"/>
      <c r="CM3" s="77"/>
      <c r="CN3" s="75"/>
      <c r="CO3" s="19"/>
      <c r="CP3" s="75"/>
      <c r="CQ3" s="19"/>
      <c r="CR3" s="75"/>
      <c r="CS3" s="19"/>
      <c r="CT3" s="75"/>
      <c r="CU3" s="75"/>
      <c r="CV3" s="75"/>
      <c r="CW3" s="75"/>
      <c r="CX3" s="75"/>
      <c r="CY3" s="19"/>
      <c r="CZ3" s="75"/>
      <c r="DA3" s="19"/>
      <c r="DB3" s="75"/>
      <c r="DC3" s="75"/>
      <c r="DD3" s="75"/>
      <c r="DE3" s="77"/>
      <c r="DF3" s="75"/>
    </row>
    <row r="4" spans="1:119" s="214" customFormat="1" ht="18" customHeight="1">
      <c r="A4" s="272" t="s">
        <v>59</v>
      </c>
      <c r="B4" s="273"/>
      <c r="C4" s="273" t="s">
        <v>18</v>
      </c>
      <c r="D4" s="273"/>
      <c r="E4" s="274"/>
      <c r="F4" s="273"/>
      <c r="G4" s="274"/>
      <c r="H4" s="273"/>
      <c r="I4" s="274"/>
      <c r="J4" s="273"/>
      <c r="K4" s="274"/>
      <c r="L4" s="273"/>
      <c r="M4" s="274"/>
      <c r="N4" s="273"/>
      <c r="O4" s="274"/>
      <c r="P4" s="273"/>
      <c r="Q4" s="274"/>
      <c r="R4" s="273"/>
      <c r="S4" s="275"/>
      <c r="T4" s="273"/>
      <c r="U4" s="273" t="s">
        <v>17</v>
      </c>
      <c r="V4" s="273"/>
      <c r="W4" s="276"/>
      <c r="X4" s="273"/>
      <c r="Y4" s="276"/>
      <c r="Z4" s="273"/>
      <c r="AA4" s="274"/>
      <c r="AB4" s="273"/>
      <c r="AC4" s="274"/>
      <c r="AD4" s="273"/>
      <c r="AE4" s="276"/>
      <c r="AF4" s="273"/>
      <c r="AG4" s="276"/>
      <c r="AH4" s="273"/>
      <c r="AI4" s="274"/>
      <c r="AJ4" s="273"/>
      <c r="AK4" s="275"/>
      <c r="AL4" s="273"/>
      <c r="AM4" s="273" t="s">
        <v>6</v>
      </c>
      <c r="AN4" s="273"/>
      <c r="AO4" s="276"/>
      <c r="AP4" s="273"/>
      <c r="AQ4" s="276"/>
      <c r="AR4" s="273"/>
      <c r="AS4" s="274"/>
      <c r="AT4" s="273"/>
      <c r="AU4" s="274"/>
      <c r="AV4" s="273"/>
      <c r="AW4" s="276"/>
      <c r="AX4" s="273"/>
      <c r="AY4" s="276"/>
      <c r="AZ4" s="273"/>
      <c r="BA4" s="274"/>
      <c r="BB4" s="273"/>
      <c r="BC4" s="275"/>
      <c r="BD4" s="273"/>
      <c r="BE4" s="273" t="s">
        <v>40</v>
      </c>
      <c r="BF4" s="273"/>
      <c r="BG4" s="276"/>
      <c r="BH4" s="273"/>
      <c r="BI4" s="276"/>
      <c r="BJ4" s="273"/>
      <c r="BK4" s="274"/>
      <c r="BL4" s="273"/>
      <c r="BM4" s="274"/>
      <c r="BN4" s="273"/>
      <c r="BO4" s="276"/>
      <c r="BP4" s="273"/>
      <c r="BQ4" s="276"/>
      <c r="BR4" s="273"/>
      <c r="BS4" s="274"/>
      <c r="BT4" s="273"/>
      <c r="BU4" s="275"/>
      <c r="BV4" s="273"/>
      <c r="BW4" s="273" t="s">
        <v>42</v>
      </c>
      <c r="BX4" s="273"/>
      <c r="BY4" s="276"/>
      <c r="BZ4" s="273"/>
      <c r="CA4" s="276"/>
      <c r="CB4" s="273"/>
      <c r="CC4" s="274"/>
      <c r="CD4" s="273"/>
      <c r="CE4" s="274"/>
      <c r="CF4" s="273"/>
      <c r="CG4" s="276"/>
      <c r="CH4" s="273"/>
      <c r="CI4" s="276"/>
      <c r="CJ4" s="273"/>
      <c r="CK4" s="274"/>
      <c r="CL4" s="273"/>
      <c r="CM4" s="275"/>
      <c r="CN4" s="273"/>
      <c r="CO4" s="273" t="s">
        <v>48</v>
      </c>
      <c r="CP4" s="273"/>
      <c r="CQ4" s="276"/>
      <c r="CR4" s="273"/>
      <c r="CS4" s="276"/>
      <c r="CT4" s="273"/>
      <c r="CU4" s="274"/>
      <c r="CV4" s="273"/>
      <c r="CW4" s="274"/>
      <c r="CX4" s="273"/>
      <c r="CY4" s="276"/>
      <c r="CZ4" s="273"/>
      <c r="DA4" s="276"/>
      <c r="DB4" s="273"/>
      <c r="DC4" s="274"/>
      <c r="DD4" s="273"/>
      <c r="DE4" s="275"/>
      <c r="DF4" s="285"/>
    </row>
    <row r="5" spans="1:119" s="90" customFormat="1" ht="15" customHeight="1" thickBot="1">
      <c r="A5" s="21" t="s">
        <v>143</v>
      </c>
      <c r="B5" s="249"/>
      <c r="C5" s="89">
        <v>42094</v>
      </c>
      <c r="D5" s="249"/>
      <c r="E5" s="89">
        <v>42185</v>
      </c>
      <c r="F5" s="249"/>
      <c r="G5" s="89">
        <v>42277</v>
      </c>
      <c r="H5" s="249"/>
      <c r="I5" s="250">
        <v>42369</v>
      </c>
      <c r="J5" s="251"/>
      <c r="K5" s="89">
        <v>42460</v>
      </c>
      <c r="L5" s="249"/>
      <c r="M5" s="89">
        <v>42551</v>
      </c>
      <c r="N5" s="249"/>
      <c r="O5" s="89">
        <v>42643</v>
      </c>
      <c r="P5" s="249"/>
      <c r="Q5" s="250">
        <v>42735</v>
      </c>
      <c r="R5" s="251"/>
      <c r="S5" s="264" t="s">
        <v>102</v>
      </c>
      <c r="T5" s="249"/>
      <c r="U5" s="89">
        <v>42094</v>
      </c>
      <c r="V5" s="251"/>
      <c r="W5" s="89">
        <v>42185</v>
      </c>
      <c r="X5" s="251"/>
      <c r="Y5" s="89">
        <v>42277</v>
      </c>
      <c r="Z5" s="251"/>
      <c r="AA5" s="250">
        <v>42369</v>
      </c>
      <c r="AB5" s="251"/>
      <c r="AC5" s="89">
        <v>42460</v>
      </c>
      <c r="AD5" s="251"/>
      <c r="AE5" s="89">
        <v>42551</v>
      </c>
      <c r="AF5" s="251"/>
      <c r="AG5" s="89">
        <v>42643</v>
      </c>
      <c r="AH5" s="251"/>
      <c r="AI5" s="250">
        <v>42735</v>
      </c>
      <c r="AJ5" s="251"/>
      <c r="AK5" s="264" t="s">
        <v>102</v>
      </c>
      <c r="AL5" s="251"/>
      <c r="AM5" s="89">
        <v>42094</v>
      </c>
      <c r="AN5" s="251"/>
      <c r="AO5" s="89">
        <v>42185</v>
      </c>
      <c r="AP5" s="251"/>
      <c r="AQ5" s="89">
        <v>42277</v>
      </c>
      <c r="AR5" s="251"/>
      <c r="AS5" s="250">
        <v>42369</v>
      </c>
      <c r="AT5" s="251"/>
      <c r="AU5" s="89">
        <v>42460</v>
      </c>
      <c r="AV5" s="251"/>
      <c r="AW5" s="89">
        <v>42551</v>
      </c>
      <c r="AX5" s="251"/>
      <c r="AY5" s="89">
        <v>42643</v>
      </c>
      <c r="AZ5" s="251"/>
      <c r="BA5" s="250">
        <v>42735</v>
      </c>
      <c r="BB5" s="251"/>
      <c r="BC5" s="264" t="s">
        <v>102</v>
      </c>
      <c r="BD5" s="251"/>
      <c r="BE5" s="89">
        <v>42094</v>
      </c>
      <c r="BF5" s="251"/>
      <c r="BG5" s="89">
        <v>42185</v>
      </c>
      <c r="BH5" s="251"/>
      <c r="BI5" s="89">
        <v>42277</v>
      </c>
      <c r="BJ5" s="251"/>
      <c r="BK5" s="250">
        <v>42369</v>
      </c>
      <c r="BL5" s="251"/>
      <c r="BM5" s="89">
        <v>42460</v>
      </c>
      <c r="BN5" s="251"/>
      <c r="BO5" s="89">
        <v>42551</v>
      </c>
      <c r="BP5" s="251"/>
      <c r="BQ5" s="89">
        <v>42643</v>
      </c>
      <c r="BR5" s="251"/>
      <c r="BS5" s="250">
        <v>42735</v>
      </c>
      <c r="BT5" s="251"/>
      <c r="BU5" s="264" t="s">
        <v>102</v>
      </c>
      <c r="BV5" s="251"/>
      <c r="BW5" s="89">
        <v>42094</v>
      </c>
      <c r="BX5" s="251"/>
      <c r="BY5" s="89">
        <v>42185</v>
      </c>
      <c r="BZ5" s="251"/>
      <c r="CA5" s="89">
        <v>42277</v>
      </c>
      <c r="CB5" s="251"/>
      <c r="CC5" s="250">
        <v>42369</v>
      </c>
      <c r="CD5" s="251"/>
      <c r="CE5" s="89">
        <v>42460</v>
      </c>
      <c r="CF5" s="251"/>
      <c r="CG5" s="89">
        <v>42551</v>
      </c>
      <c r="CH5" s="251"/>
      <c r="CI5" s="89">
        <v>42643</v>
      </c>
      <c r="CJ5" s="251"/>
      <c r="CK5" s="250">
        <v>42735</v>
      </c>
      <c r="CL5" s="251"/>
      <c r="CM5" s="264" t="s">
        <v>102</v>
      </c>
      <c r="CN5" s="251"/>
      <c r="CO5" s="89">
        <v>42094</v>
      </c>
      <c r="CP5" s="251"/>
      <c r="CQ5" s="89">
        <v>42185</v>
      </c>
      <c r="CR5" s="251"/>
      <c r="CS5" s="89">
        <v>42277</v>
      </c>
      <c r="CT5" s="251"/>
      <c r="CU5" s="250">
        <v>42369</v>
      </c>
      <c r="CV5" s="251"/>
      <c r="CW5" s="89">
        <v>42460</v>
      </c>
      <c r="CX5" s="251"/>
      <c r="CY5" s="89">
        <v>42551</v>
      </c>
      <c r="CZ5" s="251"/>
      <c r="DA5" s="89">
        <v>42643</v>
      </c>
      <c r="DB5" s="251"/>
      <c r="DC5" s="250">
        <v>42735</v>
      </c>
      <c r="DD5" s="251"/>
      <c r="DE5" s="264" t="s">
        <v>102</v>
      </c>
      <c r="DF5" s="251"/>
      <c r="DH5" s="91"/>
      <c r="DI5" s="91"/>
      <c r="DJ5" s="91"/>
      <c r="DK5" s="91"/>
      <c r="DL5" s="91"/>
      <c r="DM5" s="91"/>
      <c r="DN5" s="91"/>
      <c r="DO5" s="91"/>
    </row>
    <row r="6" spans="1:119" s="94" customFormat="1">
      <c r="A6" s="15" t="s">
        <v>60</v>
      </c>
      <c r="B6" s="247"/>
      <c r="C6" s="92">
        <v>14588.768109999999</v>
      </c>
      <c r="D6" s="247"/>
      <c r="E6" s="92">
        <v>12259.403550000001</v>
      </c>
      <c r="F6" s="247"/>
      <c r="G6" s="92">
        <v>13621.316650000001</v>
      </c>
      <c r="H6" s="247"/>
      <c r="I6" s="252">
        <v>14842.05055</v>
      </c>
      <c r="J6" s="253"/>
      <c r="K6" s="92">
        <v>14690.47027</v>
      </c>
      <c r="L6" s="247"/>
      <c r="M6" s="92">
        <v>14572.88558</v>
      </c>
      <c r="N6" s="247"/>
      <c r="O6" s="92">
        <v>15426.647999999999</v>
      </c>
      <c r="P6" s="247"/>
      <c r="Q6" s="252">
        <v>14463.056050000001</v>
      </c>
      <c r="R6" s="253"/>
      <c r="S6" s="265">
        <f>IFERROR(IF((OR((Q6/I6)-1&lt;-Index!$H$4,(Q6/I6)-1&gt;Index!$H$4,AND(Q6&lt;0,I6&gt;0),AND(Q6&gt;0,I6&lt;0))),"n.m.",(Q6/I6)-1),"n.m.")</f>
        <v>-2.5535184557096025E-2</v>
      </c>
      <c r="T6" s="247"/>
      <c r="U6" s="92">
        <v>4025.6978199999999</v>
      </c>
      <c r="V6" s="253"/>
      <c r="W6" s="92">
        <v>3332.8351499999999</v>
      </c>
      <c r="X6" s="253"/>
      <c r="Y6" s="92">
        <v>4102.4933700000001</v>
      </c>
      <c r="Z6" s="253"/>
      <c r="AA6" s="252">
        <v>3634.5244600000001</v>
      </c>
      <c r="AB6" s="253"/>
      <c r="AC6" s="92">
        <v>4255.7014500000005</v>
      </c>
      <c r="AD6" s="253"/>
      <c r="AE6" s="92">
        <v>3566.8465899999997</v>
      </c>
      <c r="AF6" s="253"/>
      <c r="AG6" s="92">
        <v>3505.9183199999998</v>
      </c>
      <c r="AH6" s="253"/>
      <c r="AI6" s="252">
        <v>3428.7280699999997</v>
      </c>
      <c r="AJ6" s="253"/>
      <c r="AK6" s="265">
        <f>IFERROR(IF((OR((AI6/AA6)-1&lt;-Index!$H$4,(AI6/AA6)-1&gt;Index!$H$4,AND(AI6&lt;0,AA6&gt;0),AND(AI6&gt;0,AA6&lt;0))),"n.m.",(AI6/AA6)-1),"n.m.")</f>
        <v>-5.6622645483585643E-2</v>
      </c>
      <c r="AL6" s="253"/>
      <c r="AM6" s="92">
        <v>7900.5438600000007</v>
      </c>
      <c r="AN6" s="253"/>
      <c r="AO6" s="92">
        <v>6388.1234699999995</v>
      </c>
      <c r="AP6" s="253"/>
      <c r="AQ6" s="92">
        <v>7908.7404200000001</v>
      </c>
      <c r="AR6" s="253"/>
      <c r="AS6" s="252">
        <v>8467.4821899999988</v>
      </c>
      <c r="AT6" s="253"/>
      <c r="AU6" s="92">
        <v>8063.9121999999998</v>
      </c>
      <c r="AV6" s="253"/>
      <c r="AW6" s="92">
        <v>8004.0098699999999</v>
      </c>
      <c r="AX6" s="253"/>
      <c r="AY6" s="92">
        <v>8443.2740099999992</v>
      </c>
      <c r="AZ6" s="253"/>
      <c r="BA6" s="252">
        <v>7013.5260699999999</v>
      </c>
      <c r="BB6" s="253"/>
      <c r="BC6" s="265">
        <f>IFERROR(IF((OR((BA6/AS6)-1&lt;-Index!$H$4,(BA6/AS6)-1&gt;Index!$H$4,AND(BA6&lt;0,AS6&gt;0),AND(BA6&gt;0,AS6&lt;0))),"n.m.",(BA6/AS6)-1),"n.m.")</f>
        <v>-0.17171056134220219</v>
      </c>
      <c r="BD6" s="253"/>
      <c r="BE6" s="92">
        <v>1346.3658600000001</v>
      </c>
      <c r="BF6" s="253"/>
      <c r="BG6" s="92">
        <v>1662.0854399999998</v>
      </c>
      <c r="BH6" s="253"/>
      <c r="BI6" s="92">
        <v>1501.6590000000001</v>
      </c>
      <c r="BJ6" s="253"/>
      <c r="BK6" s="252">
        <v>1329.4885900000002</v>
      </c>
      <c r="BL6" s="253"/>
      <c r="BM6" s="92">
        <v>947.2577</v>
      </c>
      <c r="BN6" s="253"/>
      <c r="BO6" s="92">
        <v>1002.36638</v>
      </c>
      <c r="BP6" s="253"/>
      <c r="BQ6" s="92">
        <v>996.92812000000004</v>
      </c>
      <c r="BR6" s="253"/>
      <c r="BS6" s="252">
        <v>1154.71857</v>
      </c>
      <c r="BT6" s="253"/>
      <c r="BU6" s="265">
        <f>IFERROR(IF((OR((BS6/BK6)-1&lt;-Index!$H$4,(BS6/BK6)-1&gt;Index!$H$4,AND(BS6&lt;0,BK6&gt;0),AND(BS6&gt;0,BK6&lt;0))),"n.m.",(BS6/BK6)-1),"n.m.")</f>
        <v>-0.13145657760026364</v>
      </c>
      <c r="BV6" s="253"/>
      <c r="BW6" s="92">
        <v>2276.8240900000001</v>
      </c>
      <c r="BX6" s="253"/>
      <c r="BY6" s="92">
        <v>1435.6134099999999</v>
      </c>
      <c r="BZ6" s="253"/>
      <c r="CA6" s="92">
        <v>1165.6323799999998</v>
      </c>
      <c r="CB6" s="253"/>
      <c r="CC6" s="252">
        <v>1951.61248</v>
      </c>
      <c r="CD6" s="253"/>
      <c r="CE6" s="92">
        <v>1759.58473</v>
      </c>
      <c r="CF6" s="253"/>
      <c r="CG6" s="92">
        <v>2246.09121</v>
      </c>
      <c r="CH6" s="253"/>
      <c r="CI6" s="92">
        <v>3100.4038500000001</v>
      </c>
      <c r="CJ6" s="253"/>
      <c r="CK6" s="252">
        <v>3053.4178700000002</v>
      </c>
      <c r="CL6" s="253"/>
      <c r="CM6" s="265">
        <f>IFERROR(IF((OR((CK6/CC6)-1&lt;-Index!$H$4,(CK6/CC6)-1&gt;Index!$H$4,AND(CK6&lt;0,CC6&gt;0),AND(CK6&gt;0,CC6&lt;0))),"n.m.",(CK6/CC6)-1),"n.m.")</f>
        <v>0.56456156193467266</v>
      </c>
      <c r="CN6" s="253"/>
      <c r="CO6" s="92">
        <v>-960.66352000000006</v>
      </c>
      <c r="CP6" s="253"/>
      <c r="CQ6" s="92">
        <v>-559.25391999999999</v>
      </c>
      <c r="CR6" s="253"/>
      <c r="CS6" s="92">
        <v>-1057.2085199999999</v>
      </c>
      <c r="CT6" s="253"/>
      <c r="CU6" s="252">
        <v>-541.05717000000004</v>
      </c>
      <c r="CV6" s="253"/>
      <c r="CW6" s="92">
        <v>-335.98581000000001</v>
      </c>
      <c r="CX6" s="253"/>
      <c r="CY6" s="92">
        <v>-246.42847</v>
      </c>
      <c r="CZ6" s="253"/>
      <c r="DA6" s="92">
        <v>-619.87630000000001</v>
      </c>
      <c r="DB6" s="253"/>
      <c r="DC6" s="252">
        <v>-187.33453</v>
      </c>
      <c r="DD6" s="253"/>
      <c r="DE6" s="265">
        <f>IFERROR(IF((OR((DC6/CU6)-1&lt;-Index!$H$4,(DC6/CU6)-1&gt;Index!$H$4,AND(DC6&lt;0,CU6&gt;0),AND(DC6&gt;0,CU6&lt;0))),"n.m.",(DC6/CU6)-1),"n.m.")</f>
        <v>-0.65376204144933525</v>
      </c>
      <c r="DF6" s="253"/>
      <c r="DH6" s="98"/>
    </row>
    <row r="7" spans="1:119" s="94" customFormat="1">
      <c r="A7" s="232" t="s">
        <v>61</v>
      </c>
      <c r="B7" s="247"/>
      <c r="C7" s="233">
        <v>7144.1303499999995</v>
      </c>
      <c r="D7" s="247"/>
      <c r="E7" s="233">
        <v>7121.2136399999999</v>
      </c>
      <c r="F7" s="247"/>
      <c r="G7" s="233">
        <v>7225.7693399999998</v>
      </c>
      <c r="H7" s="247"/>
      <c r="I7" s="254">
        <v>7267.8935799999999</v>
      </c>
      <c r="J7" s="253"/>
      <c r="K7" s="233">
        <v>7932.1668</v>
      </c>
      <c r="L7" s="247"/>
      <c r="M7" s="233">
        <v>8160.9045900000001</v>
      </c>
      <c r="N7" s="247"/>
      <c r="O7" s="233">
        <v>8232.0066700000007</v>
      </c>
      <c r="P7" s="247"/>
      <c r="Q7" s="254">
        <v>8332.6034400000008</v>
      </c>
      <c r="R7" s="253"/>
      <c r="S7" s="266">
        <f>IFERROR(IF((OR((Q7/I7)-1&lt;-Index!$H$4,(Q7/I7)-1&gt;Index!$H$4,AND(Q7&lt;0,I7&gt;0),AND(Q7&gt;0,I7&lt;0))),"n.m.",(Q7/I7)-1),"n.m.")</f>
        <v>0.14649497110550724</v>
      </c>
      <c r="T7" s="247"/>
      <c r="U7" s="233">
        <v>531.92267000000004</v>
      </c>
      <c r="V7" s="253"/>
      <c r="W7" s="233">
        <v>567.67329000000007</v>
      </c>
      <c r="X7" s="253"/>
      <c r="Y7" s="233">
        <v>605.88255000000004</v>
      </c>
      <c r="Z7" s="253"/>
      <c r="AA7" s="254">
        <v>643.10309999999993</v>
      </c>
      <c r="AB7" s="253"/>
      <c r="AC7" s="233">
        <v>482.38769000000002</v>
      </c>
      <c r="AD7" s="253"/>
      <c r="AE7" s="233">
        <v>473.94117999999997</v>
      </c>
      <c r="AF7" s="253"/>
      <c r="AG7" s="233">
        <v>481.26850999999999</v>
      </c>
      <c r="AH7" s="253"/>
      <c r="AI7" s="254">
        <v>538.97360000000003</v>
      </c>
      <c r="AJ7" s="253"/>
      <c r="AK7" s="266">
        <f>IFERROR(IF((OR((AI7/AA7)-1&lt;-Index!$H$4,(AI7/AA7)-1&gt;Index!$H$4,AND(AI7&lt;0,AA7&gt;0),AND(AI7&gt;0,AA7&lt;0))),"n.m.",(AI7/AA7)-1),"n.m.")</f>
        <v>-0.16191727267369715</v>
      </c>
      <c r="AL7" s="253"/>
      <c r="AM7" s="233">
        <v>6399.2279600000002</v>
      </c>
      <c r="AN7" s="253"/>
      <c r="AO7" s="233">
        <v>6430.70975</v>
      </c>
      <c r="AP7" s="253"/>
      <c r="AQ7" s="233">
        <v>6371.9551100000008</v>
      </c>
      <c r="AR7" s="253"/>
      <c r="AS7" s="254">
        <v>6431.2314699999997</v>
      </c>
      <c r="AT7" s="253"/>
      <c r="AU7" s="233">
        <v>6917.14203</v>
      </c>
      <c r="AV7" s="253"/>
      <c r="AW7" s="233">
        <v>7267.4168200000004</v>
      </c>
      <c r="AX7" s="253"/>
      <c r="AY7" s="233">
        <v>7315.4196600000005</v>
      </c>
      <c r="AZ7" s="253"/>
      <c r="BA7" s="254">
        <v>7426.9561900000008</v>
      </c>
      <c r="BB7" s="253"/>
      <c r="BC7" s="266">
        <f>IFERROR(IF((OR((BA7/AS7)-1&lt;-Index!$H$4,(BA7/AS7)-1&gt;Index!$H$4,AND(BA7&lt;0,AS7&gt;0),AND(BA7&gt;0,AS7&lt;0))),"n.m.",(BA7/AS7)-1),"n.m.")</f>
        <v>0.15482644725894179</v>
      </c>
      <c r="BD7" s="253"/>
      <c r="BE7" s="233">
        <v>44.81335</v>
      </c>
      <c r="BF7" s="253"/>
      <c r="BG7" s="233">
        <v>39.35219</v>
      </c>
      <c r="BH7" s="253"/>
      <c r="BI7" s="233">
        <v>39.003300000000003</v>
      </c>
      <c r="BJ7" s="253"/>
      <c r="BK7" s="254">
        <v>64.33708</v>
      </c>
      <c r="BL7" s="253"/>
      <c r="BM7" s="233">
        <v>49.312800000000003</v>
      </c>
      <c r="BN7" s="253"/>
      <c r="BO7" s="233">
        <v>59.076059999999998</v>
      </c>
      <c r="BP7" s="253"/>
      <c r="BQ7" s="233">
        <v>55.917490000000001</v>
      </c>
      <c r="BR7" s="253"/>
      <c r="BS7" s="254">
        <v>63.471119999999999</v>
      </c>
      <c r="BT7" s="253"/>
      <c r="BU7" s="266">
        <f>IFERROR(IF((OR((BS7/BK7)-1&lt;-Index!$H$4,(BS7/BK7)-1&gt;Index!$H$4,AND(BS7&lt;0,BK7&gt;0),AND(BS7&gt;0,BK7&lt;0))),"n.m.",(BS7/BK7)-1),"n.m.")</f>
        <v>-1.3459734262108225E-2</v>
      </c>
      <c r="BV7" s="253"/>
      <c r="BW7" s="233">
        <v>629.00949000000003</v>
      </c>
      <c r="BX7" s="253"/>
      <c r="BY7" s="233">
        <v>516.43656999999996</v>
      </c>
      <c r="BZ7" s="253"/>
      <c r="CA7" s="233">
        <v>663.75742000000002</v>
      </c>
      <c r="CB7" s="253"/>
      <c r="CC7" s="254">
        <v>624.60175000000004</v>
      </c>
      <c r="CD7" s="253"/>
      <c r="CE7" s="233">
        <v>761.82723999999996</v>
      </c>
      <c r="CF7" s="253"/>
      <c r="CG7" s="233">
        <v>688.40584999999999</v>
      </c>
      <c r="CH7" s="253"/>
      <c r="CI7" s="233">
        <v>718.22865000000002</v>
      </c>
      <c r="CJ7" s="253"/>
      <c r="CK7" s="254">
        <v>700.81660999999997</v>
      </c>
      <c r="CL7" s="253"/>
      <c r="CM7" s="266">
        <f>IFERROR(IF((OR((CK7/CC7)-1&lt;-Index!$H$4,(CK7/CC7)-1&gt;Index!$H$4,AND(CK7&lt;0,CC7&gt;0),AND(CK7&gt;0,CC7&lt;0))),"n.m.",(CK7/CC7)-1),"n.m.")</f>
        <v>0.12202152811771638</v>
      </c>
      <c r="CN7" s="253"/>
      <c r="CO7" s="233">
        <v>-460.84312</v>
      </c>
      <c r="CP7" s="253"/>
      <c r="CQ7" s="233">
        <v>-432.95815999999996</v>
      </c>
      <c r="CR7" s="253"/>
      <c r="CS7" s="233">
        <v>-454.82903999999996</v>
      </c>
      <c r="CT7" s="253"/>
      <c r="CU7" s="254">
        <v>-495.37982</v>
      </c>
      <c r="CV7" s="253"/>
      <c r="CW7" s="233">
        <v>-278.50296000000003</v>
      </c>
      <c r="CX7" s="253"/>
      <c r="CY7" s="233">
        <v>-327.93531999999999</v>
      </c>
      <c r="CZ7" s="253"/>
      <c r="DA7" s="233">
        <v>-338.82764000000003</v>
      </c>
      <c r="DB7" s="253"/>
      <c r="DC7" s="254">
        <v>-397.61408</v>
      </c>
      <c r="DD7" s="253"/>
      <c r="DE7" s="266">
        <f>IFERROR(IF((OR((DC7/CU7)-1&lt;-Index!$H$4,(DC7/CU7)-1&gt;Index!$H$4,AND(DC7&lt;0,CU7&gt;0),AND(DC7&gt;0,CU7&lt;0))),"n.m.",(DC7/CU7)-1),"n.m.")</f>
        <v>-0.19735511228535707</v>
      </c>
      <c r="DF7" s="253"/>
      <c r="DH7" s="98"/>
    </row>
    <row r="8" spans="1:119" s="61" customFormat="1">
      <c r="A8" s="234" t="s">
        <v>62</v>
      </c>
      <c r="B8" s="247"/>
      <c r="C8" s="233">
        <v>537125.14390000002</v>
      </c>
      <c r="D8" s="247"/>
      <c r="E8" s="233">
        <v>507642.3481</v>
      </c>
      <c r="F8" s="247"/>
      <c r="G8" s="233">
        <v>507223.34200999996</v>
      </c>
      <c r="H8" s="247"/>
      <c r="I8" s="255">
        <v>511256.70972000004</v>
      </c>
      <c r="J8" s="253"/>
      <c r="K8" s="233">
        <v>530262.19066000008</v>
      </c>
      <c r="L8" s="247"/>
      <c r="M8" s="233">
        <v>540091.17239999992</v>
      </c>
      <c r="N8" s="247"/>
      <c r="O8" s="233">
        <v>551979.45366999996</v>
      </c>
      <c r="P8" s="247"/>
      <c r="Q8" s="255">
        <v>536868.99579000007</v>
      </c>
      <c r="R8" s="253"/>
      <c r="S8" s="266">
        <f>IFERROR(IF((OR((Q8/I8)-1&lt;-Index!$H$4,(Q8/I8)-1&gt;Index!$H$4,AND(Q8&lt;0,I8&gt;0),AND(Q8&gt;0,I8&lt;0))),"n.m.",(Q8/I8)-1),"n.m.")</f>
        <v>5.0096723589265091E-2</v>
      </c>
      <c r="T8" s="247"/>
      <c r="U8" s="233">
        <v>103643.55777</v>
      </c>
      <c r="V8" s="253"/>
      <c r="W8" s="233">
        <v>101580.32823</v>
      </c>
      <c r="X8" s="253"/>
      <c r="Y8" s="233">
        <v>99723.654250000007</v>
      </c>
      <c r="Z8" s="253"/>
      <c r="AA8" s="255">
        <v>100025.91537</v>
      </c>
      <c r="AB8" s="253"/>
      <c r="AC8" s="233">
        <v>100586.70829000001</v>
      </c>
      <c r="AD8" s="253"/>
      <c r="AE8" s="233">
        <v>102376.30859</v>
      </c>
      <c r="AF8" s="253"/>
      <c r="AG8" s="233">
        <v>103156.04373999999</v>
      </c>
      <c r="AH8" s="253"/>
      <c r="AI8" s="255">
        <v>102430.37790000001</v>
      </c>
      <c r="AJ8" s="253"/>
      <c r="AK8" s="266">
        <f>IFERROR(IF((OR((AI8/AA8)-1&lt;-Index!$H$4,(AI8/AA8)-1&gt;Index!$H$4,AND(AI8&lt;0,AA8&gt;0),AND(AI8&gt;0,AA8&lt;0))),"n.m.",(AI8/AA8)-1),"n.m.")</f>
        <v>2.4038395660822554E-2</v>
      </c>
      <c r="AL8" s="253"/>
      <c r="AM8" s="233">
        <v>415092.00767999998</v>
      </c>
      <c r="AN8" s="253"/>
      <c r="AO8" s="233">
        <v>388713.77247000003</v>
      </c>
      <c r="AP8" s="253"/>
      <c r="AQ8" s="233">
        <v>389634.83224999998</v>
      </c>
      <c r="AR8" s="253"/>
      <c r="AS8" s="255">
        <v>392171.02020999999</v>
      </c>
      <c r="AT8" s="253"/>
      <c r="AU8" s="233">
        <v>407523.47926999995</v>
      </c>
      <c r="AV8" s="253"/>
      <c r="AW8" s="233">
        <v>415824.69708999997</v>
      </c>
      <c r="AX8" s="253"/>
      <c r="AY8" s="233">
        <v>424528.52019000001</v>
      </c>
      <c r="AZ8" s="253"/>
      <c r="BA8" s="255">
        <v>415022.57280000002</v>
      </c>
      <c r="BB8" s="253"/>
      <c r="BC8" s="266">
        <f>IFERROR(IF((OR((BA8/AS8)-1&lt;-Index!$H$4,(BA8/AS8)-1&gt;Index!$H$4,AND(BA8&lt;0,AS8&gt;0),AND(BA8&gt;0,AS8&lt;0))),"n.m.",(BA8/AS8)-1),"n.m.")</f>
        <v>5.8269355491294306E-2</v>
      </c>
      <c r="BD8" s="253"/>
      <c r="BE8" s="233">
        <v>156.29929000000001</v>
      </c>
      <c r="BF8" s="253"/>
      <c r="BG8" s="233">
        <v>237.82732999999999</v>
      </c>
      <c r="BH8" s="253"/>
      <c r="BI8" s="233">
        <v>238.20926</v>
      </c>
      <c r="BJ8" s="253"/>
      <c r="BK8" s="255">
        <v>230.33181999999999</v>
      </c>
      <c r="BL8" s="253"/>
      <c r="BM8" s="233">
        <v>105.7578</v>
      </c>
      <c r="BN8" s="253"/>
      <c r="BO8" s="233">
        <v>125.99663000000001</v>
      </c>
      <c r="BP8" s="253"/>
      <c r="BQ8" s="233">
        <v>123.17046000000001</v>
      </c>
      <c r="BR8" s="253"/>
      <c r="BS8" s="255">
        <v>132.79045000000002</v>
      </c>
      <c r="BT8" s="253"/>
      <c r="BU8" s="266">
        <f>IFERROR(IF((OR((BS8/BK8)-1&lt;-Index!$H$4,(BS8/BK8)-1&gt;Index!$H$4,AND(BS8&lt;0,BK8&gt;0),AND(BS8&gt;0,BK8&lt;0))),"n.m.",(BS8/BK8)-1),"n.m.")</f>
        <v>-0.42348195746466977</v>
      </c>
      <c r="BV8" s="253"/>
      <c r="BW8" s="233">
        <v>111238.09040999999</v>
      </c>
      <c r="BX8" s="253"/>
      <c r="BY8" s="233">
        <v>110217.00159999999</v>
      </c>
      <c r="BZ8" s="253"/>
      <c r="CA8" s="233">
        <v>110889.20212</v>
      </c>
      <c r="CB8" s="253"/>
      <c r="CC8" s="255">
        <v>127283.78779</v>
      </c>
      <c r="CD8" s="253"/>
      <c r="CE8" s="233">
        <v>130136.66675</v>
      </c>
      <c r="CF8" s="253"/>
      <c r="CG8" s="233">
        <v>110852.23586</v>
      </c>
      <c r="CH8" s="253"/>
      <c r="CI8" s="233">
        <v>113133.00797000001</v>
      </c>
      <c r="CJ8" s="253"/>
      <c r="CK8" s="255">
        <v>103578.44407</v>
      </c>
      <c r="CL8" s="253"/>
      <c r="CM8" s="266">
        <f>IFERROR(IF((OR((CK8/CC8)-1&lt;-Index!$H$4,(CK8/CC8)-1&gt;Index!$H$4,AND(CK8&lt;0,CC8&gt;0),AND(CK8&gt;0,CC8&lt;0))),"n.m.",(CK8/CC8)-1),"n.m.")</f>
        <v>-0.18624008706521544</v>
      </c>
      <c r="CN8" s="253"/>
      <c r="CO8" s="233">
        <v>-93004.811249999999</v>
      </c>
      <c r="CP8" s="253"/>
      <c r="CQ8" s="233">
        <v>-93106.581529999996</v>
      </c>
      <c r="CR8" s="253"/>
      <c r="CS8" s="233">
        <v>-93262.555870000011</v>
      </c>
      <c r="CT8" s="253"/>
      <c r="CU8" s="255">
        <v>-108454.34547</v>
      </c>
      <c r="CV8" s="253"/>
      <c r="CW8" s="233">
        <v>-108090.42145000001</v>
      </c>
      <c r="CX8" s="253"/>
      <c r="CY8" s="233">
        <v>-89088.065770000001</v>
      </c>
      <c r="CZ8" s="253"/>
      <c r="DA8" s="233">
        <v>-88961.288690000001</v>
      </c>
      <c r="DB8" s="253"/>
      <c r="DC8" s="255">
        <v>-84295.189430000013</v>
      </c>
      <c r="DD8" s="253"/>
      <c r="DE8" s="266">
        <f>IFERROR(IF((OR((DC8/CU8)-1&lt;-Index!$H$4,(DC8/CU8)-1&gt;Index!$H$4,AND(DC8&lt;0,CU8&gt;0),AND(DC8&gt;0,CU8&lt;0))),"n.m.",(DC8/CU8)-1),"n.m.")</f>
        <v>-0.22275876485449586</v>
      </c>
      <c r="DF8" s="253"/>
      <c r="DH8" s="98"/>
    </row>
    <row r="9" spans="1:119" s="61" customFormat="1">
      <c r="A9" s="234" t="s">
        <v>63</v>
      </c>
      <c r="B9" s="247"/>
      <c r="C9" s="233">
        <v>118367.11731</v>
      </c>
      <c r="D9" s="247"/>
      <c r="E9" s="233">
        <v>115795.99722</v>
      </c>
      <c r="F9" s="247"/>
      <c r="G9" s="233">
        <v>115012.47533</v>
      </c>
      <c r="H9" s="247"/>
      <c r="I9" s="255">
        <v>117629.55734999999</v>
      </c>
      <c r="J9" s="253"/>
      <c r="K9" s="233">
        <v>116369.46698</v>
      </c>
      <c r="L9" s="247"/>
      <c r="M9" s="233">
        <v>115521.91059999999</v>
      </c>
      <c r="N9" s="247"/>
      <c r="O9" s="233">
        <v>115444.3085</v>
      </c>
      <c r="P9" s="247"/>
      <c r="Q9" s="255">
        <v>105368.62090000001</v>
      </c>
      <c r="R9" s="253"/>
      <c r="S9" s="266">
        <f>IFERROR(IF((OR((Q9/I9)-1&lt;-Index!$H$4,(Q9/I9)-1&gt;Index!$H$4,AND(Q9&lt;0,I9&gt;0),AND(Q9&gt;0,I9&lt;0))),"n.m.",(Q9/I9)-1),"n.m.")</f>
        <v>-0.10423346585857041</v>
      </c>
      <c r="T9" s="247"/>
      <c r="U9" s="233">
        <v>14842.80817</v>
      </c>
      <c r="V9" s="253"/>
      <c r="W9" s="233">
        <v>13965.282869999999</v>
      </c>
      <c r="X9" s="253"/>
      <c r="Y9" s="233">
        <v>13398.008689999999</v>
      </c>
      <c r="Z9" s="253"/>
      <c r="AA9" s="255">
        <v>13780.77002</v>
      </c>
      <c r="AB9" s="253"/>
      <c r="AC9" s="233">
        <v>12527.5728</v>
      </c>
      <c r="AD9" s="253"/>
      <c r="AE9" s="233">
        <v>12195.67527</v>
      </c>
      <c r="AF9" s="253"/>
      <c r="AG9" s="233">
        <v>12056.0237</v>
      </c>
      <c r="AH9" s="253"/>
      <c r="AI9" s="255">
        <v>11507.62767</v>
      </c>
      <c r="AJ9" s="253"/>
      <c r="AK9" s="266">
        <f>IFERROR(IF((OR((AI9/AA9)-1&lt;-Index!$H$4,(AI9/AA9)-1&gt;Index!$H$4,AND(AI9&lt;0,AA9&gt;0),AND(AI9&gt;0,AA9&lt;0))),"n.m.",(AI9/AA9)-1),"n.m.")</f>
        <v>-0.16495031458336462</v>
      </c>
      <c r="AL9" s="253"/>
      <c r="AM9" s="233">
        <v>92513.874159999992</v>
      </c>
      <c r="AN9" s="253"/>
      <c r="AO9" s="233">
        <v>92069.070890000003</v>
      </c>
      <c r="AP9" s="253"/>
      <c r="AQ9" s="233">
        <v>92129.246230000004</v>
      </c>
      <c r="AR9" s="253"/>
      <c r="AS9" s="255">
        <v>95138.468010000011</v>
      </c>
      <c r="AT9" s="253"/>
      <c r="AU9" s="233">
        <v>93994.774560000005</v>
      </c>
      <c r="AV9" s="253"/>
      <c r="AW9" s="233">
        <v>92391.980580000003</v>
      </c>
      <c r="AX9" s="253"/>
      <c r="AY9" s="233">
        <v>92308.725609999994</v>
      </c>
      <c r="AZ9" s="253"/>
      <c r="BA9" s="255">
        <v>93142.264810000008</v>
      </c>
      <c r="BB9" s="253"/>
      <c r="BC9" s="266">
        <f>IFERROR(IF((OR((BA9/AS9)-1&lt;-Index!$H$4,(BA9/AS9)-1&gt;Index!$H$4,AND(BA9&lt;0,AS9&gt;0),AND(BA9&gt;0,AS9&lt;0))),"n.m.",(BA9/AS9)-1),"n.m.")</f>
        <v>-2.0982082660719104E-2</v>
      </c>
      <c r="BD9" s="253"/>
      <c r="BE9" s="233">
        <v>83.122020000000006</v>
      </c>
      <c r="BF9" s="253"/>
      <c r="BG9" s="233">
        <v>100.71567</v>
      </c>
      <c r="BH9" s="253"/>
      <c r="BI9" s="233">
        <v>90.486429999999999</v>
      </c>
      <c r="BJ9" s="253"/>
      <c r="BK9" s="255">
        <v>99.380520000000004</v>
      </c>
      <c r="BL9" s="253"/>
      <c r="BM9" s="233">
        <v>65.302030000000002</v>
      </c>
      <c r="BN9" s="253"/>
      <c r="BO9" s="233">
        <v>27.599439999999998</v>
      </c>
      <c r="BP9" s="253"/>
      <c r="BQ9" s="233">
        <v>52.845500000000001</v>
      </c>
      <c r="BR9" s="253"/>
      <c r="BS9" s="255">
        <v>64.723990000000001</v>
      </c>
      <c r="BT9" s="253"/>
      <c r="BU9" s="266">
        <f>IFERROR(IF((OR((BS9/BK9)-1&lt;-Index!$H$4,(BS9/BK9)-1&gt;Index!$H$4,AND(BS9&lt;0,BK9&gt;0),AND(BS9&gt;0,BK9&lt;0))),"n.m.",(BS9/BK9)-1),"n.m.")</f>
        <v>-0.34872558525554109</v>
      </c>
      <c r="BV9" s="253"/>
      <c r="BW9" s="233">
        <v>17775.23228</v>
      </c>
      <c r="BX9" s="253"/>
      <c r="BY9" s="233">
        <v>16521.821670000001</v>
      </c>
      <c r="BZ9" s="253"/>
      <c r="CA9" s="233">
        <v>15927.528890000001</v>
      </c>
      <c r="CB9" s="253"/>
      <c r="CC9" s="255">
        <v>15590.614019999999</v>
      </c>
      <c r="CD9" s="253"/>
      <c r="CE9" s="233">
        <v>15462.484259999999</v>
      </c>
      <c r="CF9" s="253"/>
      <c r="CG9" s="233">
        <v>16620.83078</v>
      </c>
      <c r="CH9" s="253"/>
      <c r="CI9" s="233">
        <v>16742.13222</v>
      </c>
      <c r="CJ9" s="253"/>
      <c r="CK9" s="255">
        <v>6080.6799600000004</v>
      </c>
      <c r="CL9" s="253"/>
      <c r="CM9" s="266">
        <f>IFERROR(IF((OR((CK9/CC9)-1&lt;-Index!$H$4,(CK9/CC9)-1&gt;Index!$H$4,AND(CK9&lt;0,CC9&gt;0),AND(CK9&gt;0,CC9&lt;0))),"n.m.",(CK9/CC9)-1),"n.m.")</f>
        <v>-0.60997816043681385</v>
      </c>
      <c r="CN9" s="253"/>
      <c r="CO9" s="233">
        <v>-6847.91932</v>
      </c>
      <c r="CP9" s="253"/>
      <c r="CQ9" s="233">
        <v>-6860.8938799999996</v>
      </c>
      <c r="CR9" s="253"/>
      <c r="CS9" s="233">
        <v>-6532.7949100000005</v>
      </c>
      <c r="CT9" s="253"/>
      <c r="CU9" s="255">
        <v>-6979.6752200000001</v>
      </c>
      <c r="CV9" s="253"/>
      <c r="CW9" s="233">
        <v>-5680.6666699999996</v>
      </c>
      <c r="CX9" s="253"/>
      <c r="CY9" s="233">
        <v>-5714.1754700000001</v>
      </c>
      <c r="CZ9" s="253"/>
      <c r="DA9" s="233">
        <v>-5715.4185299999999</v>
      </c>
      <c r="DB9" s="253"/>
      <c r="DC9" s="255">
        <v>-5426.6755300000004</v>
      </c>
      <c r="DD9" s="253"/>
      <c r="DE9" s="266">
        <f>IFERROR(IF((OR((DC9/CU9)-1&lt;-Index!$H$4,(DC9/CU9)-1&gt;Index!$H$4,AND(DC9&lt;0,CU9&gt;0),AND(DC9&gt;0,CU9&lt;0))),"n.m.",(DC9/CU9)-1),"n.m.")</f>
        <v>-0.22250314535408988</v>
      </c>
      <c r="DF9" s="253"/>
      <c r="DH9" s="98"/>
    </row>
    <row r="10" spans="1:119" s="94" customFormat="1">
      <c r="A10" s="232" t="s">
        <v>64</v>
      </c>
      <c r="B10" s="247"/>
      <c r="C10" s="233">
        <v>106163.15625</v>
      </c>
      <c r="D10" s="247"/>
      <c r="E10" s="233">
        <v>104944.47667</v>
      </c>
      <c r="F10" s="247"/>
      <c r="G10" s="233">
        <v>100680.92006999999</v>
      </c>
      <c r="H10" s="247"/>
      <c r="I10" s="254">
        <v>105872.86785</v>
      </c>
      <c r="J10" s="253"/>
      <c r="K10" s="233">
        <v>103392.01628</v>
      </c>
      <c r="L10" s="247"/>
      <c r="M10" s="233">
        <v>104927.33437000001</v>
      </c>
      <c r="N10" s="247"/>
      <c r="O10" s="233">
        <v>107339.79645000001</v>
      </c>
      <c r="P10" s="247"/>
      <c r="Q10" s="254">
        <v>111325.34964</v>
      </c>
      <c r="R10" s="253"/>
      <c r="S10" s="266">
        <f>IFERROR(IF((OR((Q10/I10)-1&lt;-Index!$H$4,(Q10/I10)-1&gt;Index!$H$4,AND(Q10&lt;0,I10&gt;0),AND(Q10&gt;0,I10&lt;0))),"n.m.",(Q10/I10)-1),"n.m.")</f>
        <v>5.1500274817577019E-2</v>
      </c>
      <c r="T10" s="247"/>
      <c r="U10" s="233">
        <v>0</v>
      </c>
      <c r="V10" s="253"/>
      <c r="W10" s="233">
        <v>0</v>
      </c>
      <c r="X10" s="253"/>
      <c r="Y10" s="233">
        <v>0</v>
      </c>
      <c r="Z10" s="253"/>
      <c r="AA10" s="254">
        <v>0</v>
      </c>
      <c r="AB10" s="253"/>
      <c r="AC10" s="233">
        <v>0</v>
      </c>
      <c r="AD10" s="253"/>
      <c r="AE10" s="233">
        <v>0</v>
      </c>
      <c r="AF10" s="253"/>
      <c r="AG10" s="233">
        <v>0</v>
      </c>
      <c r="AH10" s="253"/>
      <c r="AI10" s="254">
        <v>0</v>
      </c>
      <c r="AJ10" s="253"/>
      <c r="AK10" s="266" t="str">
        <f>IFERROR(IF((OR((AI10/AA10)-1&lt;-Index!$H$4,(AI10/AA10)-1&gt;Index!$H$4,AND(AI10&lt;0,AA10&gt;0),AND(AI10&gt;0,AA10&lt;0))),"n.m.",(AI10/AA10)-1),"n.m.")</f>
        <v>n.m.</v>
      </c>
      <c r="AL10" s="253"/>
      <c r="AM10" s="233">
        <v>106163.15625</v>
      </c>
      <c r="AN10" s="253"/>
      <c r="AO10" s="233">
        <v>104944.47667</v>
      </c>
      <c r="AP10" s="253"/>
      <c r="AQ10" s="233">
        <v>100680.92006999999</v>
      </c>
      <c r="AR10" s="253"/>
      <c r="AS10" s="254">
        <v>105872.86785</v>
      </c>
      <c r="AT10" s="253"/>
      <c r="AU10" s="233">
        <v>103392.01628</v>
      </c>
      <c r="AV10" s="253"/>
      <c r="AW10" s="233">
        <v>104927.33437000001</v>
      </c>
      <c r="AX10" s="253"/>
      <c r="AY10" s="233">
        <v>107339.79645000001</v>
      </c>
      <c r="AZ10" s="253"/>
      <c r="BA10" s="254">
        <v>111325.34964</v>
      </c>
      <c r="BB10" s="253"/>
      <c r="BC10" s="266">
        <f>IFERROR(IF((OR((BA10/AS10)-1&lt;-Index!$H$4,(BA10/AS10)-1&gt;Index!$H$4,AND(BA10&lt;0,AS10&gt;0),AND(BA10&gt;0,AS10&lt;0))),"n.m.",(BA10/AS10)-1),"n.m.")</f>
        <v>5.1500274817577019E-2</v>
      </c>
      <c r="BD10" s="253"/>
      <c r="BE10" s="233">
        <v>0</v>
      </c>
      <c r="BF10" s="253"/>
      <c r="BG10" s="233">
        <v>0</v>
      </c>
      <c r="BH10" s="253"/>
      <c r="BI10" s="233">
        <v>0</v>
      </c>
      <c r="BJ10" s="253"/>
      <c r="BK10" s="254">
        <v>0</v>
      </c>
      <c r="BL10" s="253"/>
      <c r="BM10" s="233">
        <v>0</v>
      </c>
      <c r="BN10" s="253"/>
      <c r="BO10" s="233">
        <v>0</v>
      </c>
      <c r="BP10" s="253"/>
      <c r="BQ10" s="233">
        <v>0</v>
      </c>
      <c r="BR10" s="253"/>
      <c r="BS10" s="254">
        <v>0</v>
      </c>
      <c r="BT10" s="253"/>
      <c r="BU10" s="266" t="str">
        <f>IFERROR(IF((OR((BS10/BK10)-1&lt;-Index!$H$4,(BS10/BK10)-1&gt;Index!$H$4,AND(BS10&lt;0,BK10&gt;0),AND(BS10&gt;0,BK10&lt;0))),"n.m.",(BS10/BK10)-1),"n.m.")</f>
        <v>n.m.</v>
      </c>
      <c r="BV10" s="253"/>
      <c r="BW10" s="233">
        <v>0</v>
      </c>
      <c r="BX10" s="253"/>
      <c r="BY10" s="233">
        <v>0</v>
      </c>
      <c r="BZ10" s="253"/>
      <c r="CA10" s="233">
        <v>0</v>
      </c>
      <c r="CB10" s="253"/>
      <c r="CC10" s="254">
        <v>0</v>
      </c>
      <c r="CD10" s="253"/>
      <c r="CE10" s="233">
        <v>0</v>
      </c>
      <c r="CF10" s="253"/>
      <c r="CG10" s="233">
        <v>0</v>
      </c>
      <c r="CH10" s="253"/>
      <c r="CI10" s="233">
        <v>0</v>
      </c>
      <c r="CJ10" s="253"/>
      <c r="CK10" s="254">
        <v>0</v>
      </c>
      <c r="CL10" s="253"/>
      <c r="CM10" s="266" t="str">
        <f>IFERROR(IF((OR((CK10/CC10)-1&lt;-Index!$H$4,(CK10/CC10)-1&gt;Index!$H$4,AND(CK10&lt;0,CC10&gt;0),AND(CK10&gt;0,CC10&lt;0))),"n.m.",(CK10/CC10)-1),"n.m.")</f>
        <v>n.m.</v>
      </c>
      <c r="CN10" s="253"/>
      <c r="CO10" s="233">
        <v>0</v>
      </c>
      <c r="CP10" s="253"/>
      <c r="CQ10" s="233">
        <v>0</v>
      </c>
      <c r="CR10" s="253"/>
      <c r="CS10" s="233">
        <v>0</v>
      </c>
      <c r="CT10" s="253"/>
      <c r="CU10" s="254">
        <v>0</v>
      </c>
      <c r="CV10" s="253"/>
      <c r="CW10" s="233">
        <v>0</v>
      </c>
      <c r="CX10" s="253"/>
      <c r="CY10" s="233">
        <v>0</v>
      </c>
      <c r="CZ10" s="253"/>
      <c r="DA10" s="233">
        <v>0</v>
      </c>
      <c r="DB10" s="253"/>
      <c r="DC10" s="254">
        <v>0</v>
      </c>
      <c r="DD10" s="253"/>
      <c r="DE10" s="266" t="str">
        <f>IFERROR(IF((OR((DC10/CU10)-1&lt;-Index!$H$4,(DC10/CU10)-1&gt;Index!$H$4,AND(DC10&lt;0,CU10&gt;0),AND(DC10&gt;0,CU10&lt;0))),"n.m.",(DC10/CU10)-1),"n.m.")</f>
        <v>n.m.</v>
      </c>
      <c r="DF10" s="253"/>
      <c r="DH10" s="98"/>
    </row>
    <row r="11" spans="1:119" s="94" customFormat="1">
      <c r="A11" s="232" t="s">
        <v>65</v>
      </c>
      <c r="B11" s="247"/>
      <c r="C11" s="233">
        <v>15127.31955</v>
      </c>
      <c r="D11" s="247"/>
      <c r="E11" s="233">
        <v>15695.496660000001</v>
      </c>
      <c r="F11" s="247"/>
      <c r="G11" s="233">
        <v>15434.6896</v>
      </c>
      <c r="H11" s="247"/>
      <c r="I11" s="254">
        <v>14842.914640000001</v>
      </c>
      <c r="J11" s="253"/>
      <c r="K11" s="233">
        <v>16059.427960000001</v>
      </c>
      <c r="L11" s="247"/>
      <c r="M11" s="233">
        <v>15930.593220000001</v>
      </c>
      <c r="N11" s="247"/>
      <c r="O11" s="233">
        <v>15102.26117</v>
      </c>
      <c r="P11" s="247"/>
      <c r="Q11" s="254">
        <v>15562.26965</v>
      </c>
      <c r="R11" s="253"/>
      <c r="S11" s="266">
        <f>IFERROR(IF((OR((Q11/I11)-1&lt;-Index!$H$4,(Q11/I11)-1&gt;Index!$H$4,AND(Q11&lt;0,I11&gt;0),AND(Q11&gt;0,I11&lt;0))),"n.m.",(Q11/I11)-1),"n.m.")</f>
        <v>4.8464538633228971E-2</v>
      </c>
      <c r="T11" s="247"/>
      <c r="U11" s="233">
        <v>9479.5432500000006</v>
      </c>
      <c r="V11" s="253"/>
      <c r="W11" s="233">
        <v>10047.70874</v>
      </c>
      <c r="X11" s="253"/>
      <c r="Y11" s="233">
        <v>9830.6239100000003</v>
      </c>
      <c r="Z11" s="253"/>
      <c r="AA11" s="254">
        <v>9265.1086199999991</v>
      </c>
      <c r="AB11" s="253"/>
      <c r="AC11" s="233">
        <v>10644.837210000002</v>
      </c>
      <c r="AD11" s="253"/>
      <c r="AE11" s="233">
        <v>10721.25906</v>
      </c>
      <c r="AF11" s="253"/>
      <c r="AG11" s="233">
        <v>9873.5842799999991</v>
      </c>
      <c r="AH11" s="253"/>
      <c r="AI11" s="254">
        <v>10015.874210000002</v>
      </c>
      <c r="AJ11" s="253"/>
      <c r="AK11" s="266">
        <f>IFERROR(IF((OR((AI11/AA11)-1&lt;-Index!$H$4,(AI11/AA11)-1&gt;Index!$H$4,AND(AI11&lt;0,AA11&gt;0),AND(AI11&gt;0,AA11&lt;0))),"n.m.",(AI11/AA11)-1),"n.m.")</f>
        <v>8.1031493616747552E-2</v>
      </c>
      <c r="AL11" s="253"/>
      <c r="AM11" s="233">
        <v>5729.2575099999995</v>
      </c>
      <c r="AN11" s="253"/>
      <c r="AO11" s="233">
        <v>5715.63465</v>
      </c>
      <c r="AP11" s="253"/>
      <c r="AQ11" s="233">
        <v>5686.28989</v>
      </c>
      <c r="AR11" s="253"/>
      <c r="AS11" s="254">
        <v>5631.5499099999997</v>
      </c>
      <c r="AT11" s="253"/>
      <c r="AU11" s="233">
        <v>5478.7549600000002</v>
      </c>
      <c r="AV11" s="253"/>
      <c r="AW11" s="233">
        <v>5275.4215599999998</v>
      </c>
      <c r="AX11" s="253"/>
      <c r="AY11" s="233">
        <v>5294.2284</v>
      </c>
      <c r="AZ11" s="253"/>
      <c r="BA11" s="254">
        <v>5624.62039</v>
      </c>
      <c r="BB11" s="253"/>
      <c r="BC11" s="266">
        <f>IFERROR(IF((OR((BA11/AS11)-1&lt;-Index!$H$4,(BA11/AS11)-1&gt;Index!$H$4,AND(BA11&lt;0,AS11&gt;0),AND(BA11&gt;0,AS11&lt;0))),"n.m.",(BA11/AS11)-1),"n.m.")</f>
        <v>-1.2304818585900934E-3</v>
      </c>
      <c r="BD11" s="253"/>
      <c r="BE11" s="233">
        <v>0</v>
      </c>
      <c r="BF11" s="253"/>
      <c r="BG11" s="233">
        <v>0</v>
      </c>
      <c r="BH11" s="253"/>
      <c r="BI11" s="233">
        <v>0</v>
      </c>
      <c r="BJ11" s="253"/>
      <c r="BK11" s="254">
        <v>0</v>
      </c>
      <c r="BL11" s="253"/>
      <c r="BM11" s="233">
        <v>0</v>
      </c>
      <c r="BN11" s="253"/>
      <c r="BO11" s="233">
        <v>0</v>
      </c>
      <c r="BP11" s="253"/>
      <c r="BQ11" s="233">
        <v>0</v>
      </c>
      <c r="BR11" s="253"/>
      <c r="BS11" s="254">
        <v>0</v>
      </c>
      <c r="BT11" s="253"/>
      <c r="BU11" s="266" t="str">
        <f>IFERROR(IF((OR((BS11/BK11)-1&lt;-Index!$H$4,(BS11/BK11)-1&gt;Index!$H$4,AND(BS11&lt;0,BK11&gt;0),AND(BS11&gt;0,BK11&lt;0))),"n.m.",(BS11/BK11)-1),"n.m.")</f>
        <v>n.m.</v>
      </c>
      <c r="BV11" s="253"/>
      <c r="BW11" s="233">
        <v>0</v>
      </c>
      <c r="BX11" s="253"/>
      <c r="BY11" s="233">
        <v>0</v>
      </c>
      <c r="BZ11" s="253"/>
      <c r="CA11" s="233">
        <v>0</v>
      </c>
      <c r="CB11" s="253"/>
      <c r="CC11" s="254">
        <v>0</v>
      </c>
      <c r="CD11" s="253"/>
      <c r="CE11" s="233">
        <v>0</v>
      </c>
      <c r="CF11" s="253"/>
      <c r="CG11" s="233">
        <v>0</v>
      </c>
      <c r="CH11" s="253"/>
      <c r="CI11" s="233">
        <v>0</v>
      </c>
      <c r="CJ11" s="253"/>
      <c r="CK11" s="254">
        <v>0</v>
      </c>
      <c r="CL11" s="253"/>
      <c r="CM11" s="266" t="str">
        <f>IFERROR(IF((OR((CK11/CC11)-1&lt;-Index!$H$4,(CK11/CC11)-1&gt;Index!$H$4,AND(CK11&lt;0,CC11&gt;0),AND(CK11&gt;0,CC11&lt;0))),"n.m.",(CK11/CC11)-1),"n.m.")</f>
        <v>n.m.</v>
      </c>
      <c r="CN11" s="253"/>
      <c r="CO11" s="233">
        <v>-81.481210000000004</v>
      </c>
      <c r="CP11" s="253"/>
      <c r="CQ11" s="233">
        <v>-67.846729999999994</v>
      </c>
      <c r="CR11" s="253"/>
      <c r="CS11" s="233">
        <v>-82.224199999999996</v>
      </c>
      <c r="CT11" s="253"/>
      <c r="CU11" s="254">
        <v>-53.74389</v>
      </c>
      <c r="CV11" s="253"/>
      <c r="CW11" s="233">
        <v>-64.164209999999997</v>
      </c>
      <c r="CX11" s="253"/>
      <c r="CY11" s="233">
        <v>-66.087399999999988</v>
      </c>
      <c r="CZ11" s="253"/>
      <c r="DA11" s="233">
        <v>-65.551509999999993</v>
      </c>
      <c r="DB11" s="253"/>
      <c r="DC11" s="254">
        <v>-78.224949999999993</v>
      </c>
      <c r="DD11" s="253"/>
      <c r="DE11" s="266">
        <f>IFERROR(IF((OR((DC11/CU11)-1&lt;-Index!$H$4,(DC11/CU11)-1&gt;Index!$H$4,AND(DC11&lt;0,CU11&gt;0),AND(DC11&gt;0,CU11&lt;0))),"n.m.",(DC11/CU11)-1),"n.m.")</f>
        <v>0.45551336161189648</v>
      </c>
      <c r="DF11" s="253"/>
      <c r="DH11" s="98"/>
    </row>
    <row r="12" spans="1:119" s="94" customFormat="1">
      <c r="A12" s="232" t="s">
        <v>66</v>
      </c>
      <c r="B12" s="247"/>
      <c r="C12" s="233">
        <v>22874.049019999999</v>
      </c>
      <c r="D12" s="247"/>
      <c r="E12" s="233">
        <v>24454.928829999997</v>
      </c>
      <c r="F12" s="247"/>
      <c r="G12" s="233">
        <v>24158.682940000002</v>
      </c>
      <c r="H12" s="247"/>
      <c r="I12" s="254">
        <v>25233.863799999999</v>
      </c>
      <c r="J12" s="253"/>
      <c r="K12" s="233">
        <v>24205.37688</v>
      </c>
      <c r="L12" s="247"/>
      <c r="M12" s="233">
        <v>22634.57259</v>
      </c>
      <c r="N12" s="247"/>
      <c r="O12" s="233">
        <v>22352.589030000003</v>
      </c>
      <c r="P12" s="247"/>
      <c r="Q12" s="254">
        <v>24886.997620000002</v>
      </c>
      <c r="R12" s="253"/>
      <c r="S12" s="266">
        <f>IFERROR(IF((OR((Q12/I12)-1&lt;-Index!$H$4,(Q12/I12)-1&gt;Index!$H$4,AND(Q12&lt;0,I12&gt;0),AND(Q12&gt;0,I12&lt;0))),"n.m.",(Q12/I12)-1),"n.m.")</f>
        <v>-1.3746058976509046E-2</v>
      </c>
      <c r="T12" s="247"/>
      <c r="U12" s="233">
        <v>5195.3868499999999</v>
      </c>
      <c r="V12" s="253"/>
      <c r="W12" s="233">
        <v>4962.2572499999997</v>
      </c>
      <c r="X12" s="253"/>
      <c r="Y12" s="233">
        <v>4732.6588400000001</v>
      </c>
      <c r="Z12" s="253"/>
      <c r="AA12" s="254">
        <v>4647.0416399999995</v>
      </c>
      <c r="AB12" s="253"/>
      <c r="AC12" s="233">
        <v>5011.3031600000004</v>
      </c>
      <c r="AD12" s="253"/>
      <c r="AE12" s="233">
        <v>4938.6127400000005</v>
      </c>
      <c r="AF12" s="253"/>
      <c r="AG12" s="233">
        <v>4796.04835</v>
      </c>
      <c r="AH12" s="253"/>
      <c r="AI12" s="254">
        <v>4782.3643899999997</v>
      </c>
      <c r="AJ12" s="253"/>
      <c r="AK12" s="266">
        <f>IFERROR(IF((OR((AI12/AA12)-1&lt;-Index!$H$4,(AI12/AA12)-1&gt;Index!$H$4,AND(AI12&lt;0,AA12&gt;0),AND(AI12&gt;0,AA12&lt;0))),"n.m.",(AI12/AA12)-1),"n.m.")</f>
        <v>2.9120193121402682E-2</v>
      </c>
      <c r="AL12" s="253"/>
      <c r="AM12" s="233">
        <v>17678.662170000003</v>
      </c>
      <c r="AN12" s="253"/>
      <c r="AO12" s="233">
        <v>19492.671579999998</v>
      </c>
      <c r="AP12" s="253"/>
      <c r="AQ12" s="233">
        <v>19426.024100000002</v>
      </c>
      <c r="AR12" s="253"/>
      <c r="AS12" s="254">
        <v>20586.82216</v>
      </c>
      <c r="AT12" s="253"/>
      <c r="AU12" s="233">
        <v>19194.07372</v>
      </c>
      <c r="AV12" s="253"/>
      <c r="AW12" s="233">
        <v>17695.959850000003</v>
      </c>
      <c r="AX12" s="253"/>
      <c r="AY12" s="233">
        <v>17556.540679999998</v>
      </c>
      <c r="AZ12" s="253"/>
      <c r="BA12" s="254">
        <v>20104.633229999999</v>
      </c>
      <c r="BB12" s="253"/>
      <c r="BC12" s="266">
        <f>IFERROR(IF((OR((BA12/AS12)-1&lt;-Index!$H$4,(BA12/AS12)-1&gt;Index!$H$4,AND(BA12&lt;0,AS12&gt;0),AND(BA12&gt;0,AS12&lt;0))),"n.m.",(BA12/AS12)-1),"n.m.")</f>
        <v>-2.3422212823933974E-2</v>
      </c>
      <c r="BD12" s="253"/>
      <c r="BE12" s="233">
        <v>0</v>
      </c>
      <c r="BF12" s="253"/>
      <c r="BG12" s="233">
        <v>0</v>
      </c>
      <c r="BH12" s="253"/>
      <c r="BI12" s="233">
        <v>0</v>
      </c>
      <c r="BJ12" s="253"/>
      <c r="BK12" s="254">
        <v>0</v>
      </c>
      <c r="BL12" s="253"/>
      <c r="BM12" s="233">
        <v>0</v>
      </c>
      <c r="BN12" s="253"/>
      <c r="BO12" s="233">
        <v>0</v>
      </c>
      <c r="BP12" s="253"/>
      <c r="BQ12" s="233">
        <v>0</v>
      </c>
      <c r="BR12" s="253"/>
      <c r="BS12" s="254">
        <v>0</v>
      </c>
      <c r="BT12" s="253"/>
      <c r="BU12" s="266" t="str">
        <f>IFERROR(IF((OR((BS12/BK12)-1&lt;-Index!$H$4,(BS12/BK12)-1&gt;Index!$H$4,AND(BS12&lt;0,BK12&gt;0),AND(BS12&gt;0,BK12&lt;0))),"n.m.",(BS12/BK12)-1),"n.m.")</f>
        <v>n.m.</v>
      </c>
      <c r="BV12" s="253"/>
      <c r="BW12" s="233">
        <v>0</v>
      </c>
      <c r="BX12" s="253"/>
      <c r="BY12" s="233">
        <v>0</v>
      </c>
      <c r="BZ12" s="253"/>
      <c r="CA12" s="233">
        <v>0</v>
      </c>
      <c r="CB12" s="253"/>
      <c r="CC12" s="254">
        <v>0</v>
      </c>
      <c r="CD12" s="253"/>
      <c r="CE12" s="233">
        <v>0</v>
      </c>
      <c r="CF12" s="253"/>
      <c r="CG12" s="233">
        <v>0</v>
      </c>
      <c r="CH12" s="253"/>
      <c r="CI12" s="233">
        <v>0</v>
      </c>
      <c r="CJ12" s="253"/>
      <c r="CK12" s="254">
        <v>0</v>
      </c>
      <c r="CL12" s="253"/>
      <c r="CM12" s="266" t="str">
        <f>IFERROR(IF((OR((CK12/CC12)-1&lt;-Index!$H$4,(CK12/CC12)-1&gt;Index!$H$4,AND(CK12&lt;0,CC12&gt;0),AND(CK12&gt;0,CC12&lt;0))),"n.m.",(CK12/CC12)-1),"n.m.")</f>
        <v>n.m.</v>
      </c>
      <c r="CN12" s="253"/>
      <c r="CO12" s="233">
        <v>0</v>
      </c>
      <c r="CP12" s="253"/>
      <c r="CQ12" s="233">
        <v>0</v>
      </c>
      <c r="CR12" s="253"/>
      <c r="CS12" s="233">
        <v>0</v>
      </c>
      <c r="CT12" s="253"/>
      <c r="CU12" s="254">
        <v>0</v>
      </c>
      <c r="CV12" s="253"/>
      <c r="CW12" s="233">
        <v>0</v>
      </c>
      <c r="CX12" s="253"/>
      <c r="CY12" s="233">
        <v>0</v>
      </c>
      <c r="CZ12" s="253"/>
      <c r="DA12" s="233">
        <v>0</v>
      </c>
      <c r="DB12" s="253"/>
      <c r="DC12" s="254">
        <v>0</v>
      </c>
      <c r="DD12" s="253"/>
      <c r="DE12" s="266" t="str">
        <f>IFERROR(IF((OR((DC12/CU12)-1&lt;-Index!$H$4,(DC12/CU12)-1&gt;Index!$H$4,AND(DC12&lt;0,CU12&gt;0),AND(DC12&gt;0,CU12&lt;0))),"n.m.",(DC12/CU12)-1),"n.m.")</f>
        <v>n.m.</v>
      </c>
      <c r="DF12" s="253"/>
      <c r="DH12" s="98"/>
    </row>
    <row r="13" spans="1:119" s="94" customFormat="1">
      <c r="A13" s="232" t="s">
        <v>67</v>
      </c>
      <c r="B13" s="247"/>
      <c r="C13" s="233">
        <v>1139.1423200000002</v>
      </c>
      <c r="D13" s="247"/>
      <c r="E13" s="233">
        <v>1183.5835099999999</v>
      </c>
      <c r="F13" s="247"/>
      <c r="G13" s="233">
        <v>1091.97731</v>
      </c>
      <c r="H13" s="247"/>
      <c r="I13" s="254">
        <v>1394.3369700000001</v>
      </c>
      <c r="J13" s="253"/>
      <c r="K13" s="233">
        <v>1125.3131000000001</v>
      </c>
      <c r="L13" s="247"/>
      <c r="M13" s="233">
        <v>1051.14283</v>
      </c>
      <c r="N13" s="247"/>
      <c r="O13" s="233">
        <v>1077.0289399999999</v>
      </c>
      <c r="P13" s="247"/>
      <c r="Q13" s="254">
        <v>1002.8237800000001</v>
      </c>
      <c r="R13" s="253"/>
      <c r="S13" s="266">
        <f>IFERROR(IF((OR((Q13/I13)-1&lt;-Index!$H$4,(Q13/I13)-1&gt;Index!$H$4,AND(Q13&lt;0,I13&gt;0),AND(Q13&gt;0,I13&lt;0))),"n.m.",(Q13/I13)-1),"n.m.")</f>
        <v>-0.28078807234093495</v>
      </c>
      <c r="T13" s="247"/>
      <c r="U13" s="233">
        <v>1108.0497499999999</v>
      </c>
      <c r="V13" s="253"/>
      <c r="W13" s="233">
        <v>1162.87718</v>
      </c>
      <c r="X13" s="253"/>
      <c r="Y13" s="233">
        <v>1193.9745500000001</v>
      </c>
      <c r="Z13" s="253"/>
      <c r="AA13" s="254">
        <v>1107.34771</v>
      </c>
      <c r="AB13" s="253"/>
      <c r="AC13" s="233">
        <v>1001.15629</v>
      </c>
      <c r="AD13" s="253"/>
      <c r="AE13" s="233">
        <v>1010.72973</v>
      </c>
      <c r="AF13" s="253"/>
      <c r="AG13" s="233">
        <v>1015.56812</v>
      </c>
      <c r="AH13" s="253"/>
      <c r="AI13" s="254">
        <v>1174.66832</v>
      </c>
      <c r="AJ13" s="253"/>
      <c r="AK13" s="266">
        <f>IFERROR(IF((OR((AI13/AA13)-1&lt;-Index!$H$4,(AI13/AA13)-1&gt;Index!$H$4,AND(AI13&lt;0,AA13&gt;0),AND(AI13&gt;0,AA13&lt;0))),"n.m.",(AI13/AA13)-1),"n.m.")</f>
        <v>6.0794463556528289E-2</v>
      </c>
      <c r="AL13" s="253"/>
      <c r="AM13" s="233">
        <v>338.51292000000001</v>
      </c>
      <c r="AN13" s="253"/>
      <c r="AO13" s="233">
        <v>346.61574000000002</v>
      </c>
      <c r="AP13" s="253"/>
      <c r="AQ13" s="233">
        <v>289.85876000000002</v>
      </c>
      <c r="AR13" s="253"/>
      <c r="AS13" s="254">
        <v>309.98667999999998</v>
      </c>
      <c r="AT13" s="253"/>
      <c r="AU13" s="233">
        <v>267.30521999999996</v>
      </c>
      <c r="AV13" s="253"/>
      <c r="AW13" s="233">
        <v>751.68164999999999</v>
      </c>
      <c r="AX13" s="253"/>
      <c r="AY13" s="233">
        <v>498.26709000000005</v>
      </c>
      <c r="AZ13" s="253"/>
      <c r="BA13" s="254">
        <v>536.93551000000002</v>
      </c>
      <c r="BB13" s="253"/>
      <c r="BC13" s="266">
        <f>IFERROR(IF((OR((BA13/AS13)-1&lt;-Index!$H$4,(BA13/AS13)-1&gt;Index!$H$4,AND(BA13&lt;0,AS13&gt;0),AND(BA13&gt;0,AS13&lt;0))),"n.m.",(BA13/AS13)-1),"n.m.")</f>
        <v>0.73212445773476476</v>
      </c>
      <c r="BD13" s="253"/>
      <c r="BE13" s="233">
        <v>370.9504</v>
      </c>
      <c r="BF13" s="253"/>
      <c r="BG13" s="233">
        <v>361.54909999999995</v>
      </c>
      <c r="BH13" s="253"/>
      <c r="BI13" s="233">
        <v>278.97303000000005</v>
      </c>
      <c r="BJ13" s="253"/>
      <c r="BK13" s="254">
        <v>293.81046999999995</v>
      </c>
      <c r="BL13" s="253"/>
      <c r="BM13" s="233">
        <v>269.03138000000001</v>
      </c>
      <c r="BN13" s="253"/>
      <c r="BO13" s="233">
        <v>233.92370000000003</v>
      </c>
      <c r="BP13" s="253"/>
      <c r="BQ13" s="233">
        <v>218.49457000000001</v>
      </c>
      <c r="BR13" s="253"/>
      <c r="BS13" s="254">
        <v>259.94364000000002</v>
      </c>
      <c r="BT13" s="253"/>
      <c r="BU13" s="266">
        <f>IFERROR(IF((OR((BS13/BK13)-1&lt;-Index!$H$4,(BS13/BK13)-1&gt;Index!$H$4,AND(BS13&lt;0,BK13&gt;0),AND(BS13&gt;0,BK13&lt;0))),"n.m.",(BS13/BK13)-1),"n.m.")</f>
        <v>-0.11526760772003786</v>
      </c>
      <c r="BV13" s="253"/>
      <c r="BW13" s="233">
        <v>1569.1577600000001</v>
      </c>
      <c r="BX13" s="253"/>
      <c r="BY13" s="233">
        <v>1380.5186899999999</v>
      </c>
      <c r="BZ13" s="253"/>
      <c r="CA13" s="233">
        <v>1294.7244099999998</v>
      </c>
      <c r="CB13" s="253"/>
      <c r="CC13" s="254">
        <v>1395.38778</v>
      </c>
      <c r="CD13" s="253"/>
      <c r="CE13" s="233">
        <v>1215.1432199999999</v>
      </c>
      <c r="CF13" s="253"/>
      <c r="CG13" s="233">
        <v>1285.02169</v>
      </c>
      <c r="CH13" s="253"/>
      <c r="CI13" s="233">
        <v>1326.3971999999999</v>
      </c>
      <c r="CJ13" s="253"/>
      <c r="CK13" s="254">
        <v>935.54170999999997</v>
      </c>
      <c r="CL13" s="253"/>
      <c r="CM13" s="266">
        <f>IFERROR(IF((OR((CK13/CC13)-1&lt;-Index!$H$4,(CK13/CC13)-1&gt;Index!$H$4,AND(CK13&lt;0,CC13&gt;0),AND(CK13&gt;0,CC13&lt;0))),"n.m.",(CK13/CC13)-1),"n.m.")</f>
        <v>-0.32954715283517821</v>
      </c>
      <c r="CN13" s="253"/>
      <c r="CO13" s="233">
        <v>-2247.5285099999996</v>
      </c>
      <c r="CP13" s="253"/>
      <c r="CQ13" s="233">
        <v>-2067.9771999999998</v>
      </c>
      <c r="CR13" s="253"/>
      <c r="CS13" s="233">
        <v>-1965.5534399999999</v>
      </c>
      <c r="CT13" s="253"/>
      <c r="CU13" s="254">
        <v>-1712.1956699999998</v>
      </c>
      <c r="CV13" s="253"/>
      <c r="CW13" s="233">
        <v>-1627.3230100000001</v>
      </c>
      <c r="CX13" s="253"/>
      <c r="CY13" s="233">
        <v>-2230.2139400000001</v>
      </c>
      <c r="CZ13" s="253"/>
      <c r="DA13" s="233">
        <v>-1981.69804</v>
      </c>
      <c r="DB13" s="253"/>
      <c r="DC13" s="254">
        <v>-1904.2654</v>
      </c>
      <c r="DD13" s="253"/>
      <c r="DE13" s="266">
        <f>IFERROR(IF((OR((DC13/CU13)-1&lt;-Index!$H$4,(DC13/CU13)-1&gt;Index!$H$4,AND(DC13&lt;0,CU13&gt;0),AND(DC13&gt;0,CU13&lt;0))),"n.m.",(DC13/CU13)-1),"n.m.")</f>
        <v>0.11217744172895849</v>
      </c>
      <c r="DF13" s="253"/>
      <c r="DH13" s="98"/>
    </row>
    <row r="14" spans="1:119" s="94" customFormat="1">
      <c r="A14" s="232" t="s">
        <v>68</v>
      </c>
      <c r="B14" s="247"/>
      <c r="C14" s="233">
        <v>41324.328310000004</v>
      </c>
      <c r="D14" s="247"/>
      <c r="E14" s="233">
        <v>38119.112569999998</v>
      </c>
      <c r="F14" s="247"/>
      <c r="G14" s="233">
        <v>36890.004950000002</v>
      </c>
      <c r="H14" s="247"/>
      <c r="I14" s="254">
        <v>37049.613789999996</v>
      </c>
      <c r="J14" s="253"/>
      <c r="K14" s="233">
        <v>39185.746509999997</v>
      </c>
      <c r="L14" s="247"/>
      <c r="M14" s="233">
        <v>38553.218829999998</v>
      </c>
      <c r="N14" s="247"/>
      <c r="O14" s="233">
        <v>37254.16044</v>
      </c>
      <c r="P14" s="247"/>
      <c r="Q14" s="254">
        <v>38049.998359999998</v>
      </c>
      <c r="R14" s="253"/>
      <c r="S14" s="266">
        <f>IFERROR(IF((OR((Q14/I14)-1&lt;-Index!$H$4,(Q14/I14)-1&gt;Index!$H$4,AND(Q14&lt;0,I14&gt;0),AND(Q14&gt;0,I14&lt;0))),"n.m.",(Q14/I14)-1),"n.m.")</f>
        <v>2.7001214524671191E-2</v>
      </c>
      <c r="T14" s="247"/>
      <c r="U14" s="233">
        <v>25602.556399999998</v>
      </c>
      <c r="V14" s="253"/>
      <c r="W14" s="233">
        <v>23575.400420000002</v>
      </c>
      <c r="X14" s="253"/>
      <c r="Y14" s="233">
        <v>22923.76959</v>
      </c>
      <c r="Z14" s="253"/>
      <c r="AA14" s="254">
        <v>23112.262409999999</v>
      </c>
      <c r="AB14" s="253"/>
      <c r="AC14" s="233">
        <v>24521.74322</v>
      </c>
      <c r="AD14" s="253"/>
      <c r="AE14" s="233">
        <v>22862.32764</v>
      </c>
      <c r="AF14" s="253"/>
      <c r="AG14" s="233">
        <v>22147.44455</v>
      </c>
      <c r="AH14" s="253"/>
      <c r="AI14" s="254">
        <v>22391.902760000001</v>
      </c>
      <c r="AJ14" s="253"/>
      <c r="AK14" s="266">
        <f>IFERROR(IF((OR((AI14/AA14)-1&lt;-Index!$H$4,(AI14/AA14)-1&gt;Index!$H$4,AND(AI14&lt;0,AA14&gt;0),AND(AI14&gt;0,AA14&lt;0))),"n.m.",(AI14/AA14)-1),"n.m.")</f>
        <v>-3.1167855280507695E-2</v>
      </c>
      <c r="AL14" s="253"/>
      <c r="AM14" s="233">
        <v>18118.915590000001</v>
      </c>
      <c r="AN14" s="253"/>
      <c r="AO14" s="233">
        <v>16688.476559999999</v>
      </c>
      <c r="AP14" s="253"/>
      <c r="AQ14" s="233">
        <v>16185.71062</v>
      </c>
      <c r="AR14" s="253"/>
      <c r="AS14" s="254">
        <v>17406.120510000001</v>
      </c>
      <c r="AT14" s="253"/>
      <c r="AU14" s="233">
        <v>17781.620790000001</v>
      </c>
      <c r="AV14" s="253"/>
      <c r="AW14" s="233">
        <v>19029.93475</v>
      </c>
      <c r="AX14" s="253"/>
      <c r="AY14" s="233">
        <v>19324.495790000001</v>
      </c>
      <c r="AZ14" s="253"/>
      <c r="BA14" s="254">
        <v>19142.760160000002</v>
      </c>
      <c r="BB14" s="253"/>
      <c r="BC14" s="266">
        <f>IFERROR(IF((OR((BA14/AS14)-1&lt;-Index!$H$4,(BA14/AS14)-1&gt;Index!$H$4,AND(BA14&lt;0,AS14&gt;0),AND(BA14&gt;0,AS14&lt;0))),"n.m.",(BA14/AS14)-1),"n.m.")</f>
        <v>9.9771781368644508E-2</v>
      </c>
      <c r="BD14" s="253"/>
      <c r="BE14" s="233">
        <v>2585.1600800000001</v>
      </c>
      <c r="BF14" s="253"/>
      <c r="BG14" s="233">
        <v>2462.8654500000002</v>
      </c>
      <c r="BH14" s="253"/>
      <c r="BI14" s="233">
        <v>2690.29441</v>
      </c>
      <c r="BJ14" s="253"/>
      <c r="BK14" s="254">
        <v>2676.8774500000004</v>
      </c>
      <c r="BL14" s="253"/>
      <c r="BM14" s="233">
        <v>2477.8858</v>
      </c>
      <c r="BN14" s="253"/>
      <c r="BO14" s="233">
        <v>2765.2130000000002</v>
      </c>
      <c r="BP14" s="253"/>
      <c r="BQ14" s="233">
        <v>3097.2089700000001</v>
      </c>
      <c r="BR14" s="253"/>
      <c r="BS14" s="254">
        <v>2923.5927099999999</v>
      </c>
      <c r="BT14" s="253"/>
      <c r="BU14" s="266">
        <f>IFERROR(IF((OR((BS14/BK14)-1&lt;-Index!$H$4,(BS14/BK14)-1&gt;Index!$H$4,AND(BS14&lt;0,BK14&gt;0),AND(BS14&gt;0,BK14&lt;0))),"n.m.",(BS14/BK14)-1),"n.m.")</f>
        <v>9.2165317467185259E-2</v>
      </c>
      <c r="BV14" s="253"/>
      <c r="BW14" s="233">
        <v>7952.7006200000005</v>
      </c>
      <c r="BX14" s="253"/>
      <c r="BY14" s="233">
        <v>7892.6335599999993</v>
      </c>
      <c r="BZ14" s="253"/>
      <c r="CA14" s="233">
        <v>8525.5489799999996</v>
      </c>
      <c r="CB14" s="253"/>
      <c r="CC14" s="254">
        <v>9625.9982</v>
      </c>
      <c r="CD14" s="253"/>
      <c r="CE14" s="233">
        <v>8138.6215099999999</v>
      </c>
      <c r="CF14" s="253"/>
      <c r="CG14" s="233">
        <v>6883.1900300000007</v>
      </c>
      <c r="CH14" s="253"/>
      <c r="CI14" s="233">
        <v>7628.7768699999997</v>
      </c>
      <c r="CJ14" s="253"/>
      <c r="CK14" s="254">
        <v>8556.4480500000009</v>
      </c>
      <c r="CL14" s="253"/>
      <c r="CM14" s="266">
        <f>IFERROR(IF((OR((CK14/CC14)-1&lt;-Index!$H$4,(CK14/CC14)-1&gt;Index!$H$4,AND(CK14&lt;0,CC14&gt;0),AND(CK14&gt;0,CC14&lt;0))),"n.m.",(CK14/CC14)-1),"n.m.")</f>
        <v>-0.11111057033025407</v>
      </c>
      <c r="CN14" s="253"/>
      <c r="CO14" s="233">
        <v>-12935.00438</v>
      </c>
      <c r="CP14" s="253"/>
      <c r="CQ14" s="233">
        <v>-12500.263419999999</v>
      </c>
      <c r="CR14" s="253"/>
      <c r="CS14" s="233">
        <v>-13435.318650000001</v>
      </c>
      <c r="CT14" s="253"/>
      <c r="CU14" s="254">
        <v>-15771.644779999999</v>
      </c>
      <c r="CV14" s="253"/>
      <c r="CW14" s="233">
        <v>-13734.124810000001</v>
      </c>
      <c r="CX14" s="253"/>
      <c r="CY14" s="233">
        <v>-12987.44659</v>
      </c>
      <c r="CZ14" s="253"/>
      <c r="DA14" s="233">
        <v>-14943.765740000001</v>
      </c>
      <c r="DB14" s="253"/>
      <c r="DC14" s="254">
        <v>-14964.705320000001</v>
      </c>
      <c r="DD14" s="253"/>
      <c r="DE14" s="266">
        <f>IFERROR(IF((OR((DC14/CU14)-1&lt;-Index!$H$4,(DC14/CU14)-1&gt;Index!$H$4,AND(DC14&lt;0,CU14&gt;0),AND(DC14&gt;0,CU14&lt;0))),"n.m.",(DC14/CU14)-1),"n.m.")</f>
        <v>-5.1163938273785958E-2</v>
      </c>
      <c r="DF14" s="253"/>
      <c r="DH14" s="98"/>
    </row>
    <row r="15" spans="1:119" s="94" customFormat="1">
      <c r="A15" s="232" t="s">
        <v>69</v>
      </c>
      <c r="B15" s="247"/>
      <c r="C15" s="233">
        <v>143.71164000000002</v>
      </c>
      <c r="D15" s="247"/>
      <c r="E15" s="233">
        <v>164.62602999999999</v>
      </c>
      <c r="F15" s="247"/>
      <c r="G15" s="233">
        <v>155.15634</v>
      </c>
      <c r="H15" s="247"/>
      <c r="I15" s="254">
        <v>109.23034</v>
      </c>
      <c r="J15" s="253"/>
      <c r="K15" s="233">
        <v>368.12963999999999</v>
      </c>
      <c r="L15" s="247"/>
      <c r="M15" s="233">
        <v>15003.98076</v>
      </c>
      <c r="N15" s="247"/>
      <c r="O15" s="233">
        <v>15544.737349999999</v>
      </c>
      <c r="P15" s="247"/>
      <c r="Q15" s="254">
        <v>14195.85068</v>
      </c>
      <c r="R15" s="253"/>
      <c r="S15" s="266" t="str">
        <f>IFERROR(IF((OR((Q15/I15)-1&lt;-Index!$H$4,(Q15/I15)-1&gt;Index!$H$4,AND(Q15&lt;0,I15&gt;0),AND(Q15&gt;0,I15&lt;0))),"n.m.",(Q15/I15)-1),"n.m.")</f>
        <v>n.m.</v>
      </c>
      <c r="T15" s="247"/>
      <c r="U15" s="233">
        <v>60.920639999999999</v>
      </c>
      <c r="V15" s="253"/>
      <c r="W15" s="233">
        <v>164.62602999999999</v>
      </c>
      <c r="X15" s="253"/>
      <c r="Y15" s="233">
        <v>85.876080000000002</v>
      </c>
      <c r="Z15" s="253"/>
      <c r="AA15" s="254">
        <v>37.217680000000001</v>
      </c>
      <c r="AB15" s="253"/>
      <c r="AC15" s="233">
        <v>382.96463</v>
      </c>
      <c r="AD15" s="253"/>
      <c r="AE15" s="233">
        <v>367.31142</v>
      </c>
      <c r="AF15" s="253"/>
      <c r="AG15" s="233">
        <v>353.89861999999999</v>
      </c>
      <c r="AH15" s="253"/>
      <c r="AI15" s="254">
        <v>97.266199999999998</v>
      </c>
      <c r="AJ15" s="253"/>
      <c r="AK15" s="266">
        <f>IFERROR(IF((OR((AI15/AA15)-1&lt;-Index!$H$4,(AI15/AA15)-1&gt;Index!$H$4,AND(AI15&lt;0,AA15&gt;0),AND(AI15&gt;0,AA15&lt;0))),"n.m.",(AI15/AA15)-1),"n.m.")</f>
        <v>1.6134407088244078</v>
      </c>
      <c r="AL15" s="253"/>
      <c r="AM15" s="233">
        <v>0</v>
      </c>
      <c r="AN15" s="253"/>
      <c r="AO15" s="233">
        <v>0</v>
      </c>
      <c r="AP15" s="253"/>
      <c r="AQ15" s="233">
        <v>83.882890000000003</v>
      </c>
      <c r="AR15" s="253"/>
      <c r="AS15" s="254">
        <v>72.012659999999997</v>
      </c>
      <c r="AT15" s="253"/>
      <c r="AU15" s="233">
        <v>72.895359999999997</v>
      </c>
      <c r="AV15" s="253"/>
      <c r="AW15" s="233">
        <v>14694.644380000002</v>
      </c>
      <c r="AX15" s="253"/>
      <c r="AY15" s="233">
        <v>15234.141720000001</v>
      </c>
      <c r="AZ15" s="253"/>
      <c r="BA15" s="254">
        <v>146.17137</v>
      </c>
      <c r="BB15" s="253"/>
      <c r="BC15" s="266">
        <f>IFERROR(IF((OR((BA15/AS15)-1&lt;-Index!$H$4,(BA15/AS15)-1&gt;Index!$H$4,AND(BA15&lt;0,AS15&gt;0),AND(BA15&gt;0,AS15&lt;0))),"n.m.",(BA15/AS15)-1),"n.m.")</f>
        <v>1.0298010099890771</v>
      </c>
      <c r="BD15" s="253"/>
      <c r="BE15" s="233">
        <v>0</v>
      </c>
      <c r="BF15" s="253"/>
      <c r="BG15" s="233">
        <v>0</v>
      </c>
      <c r="BH15" s="253"/>
      <c r="BI15" s="233">
        <v>0</v>
      </c>
      <c r="BJ15" s="253"/>
      <c r="BK15" s="254">
        <v>0</v>
      </c>
      <c r="BL15" s="253"/>
      <c r="BM15" s="233">
        <v>0</v>
      </c>
      <c r="BN15" s="253"/>
      <c r="BO15" s="233">
        <v>27.4207</v>
      </c>
      <c r="BP15" s="253"/>
      <c r="BQ15" s="233">
        <v>28.962959999999999</v>
      </c>
      <c r="BR15" s="253"/>
      <c r="BS15" s="254">
        <v>29.007110000000001</v>
      </c>
      <c r="BT15" s="253"/>
      <c r="BU15" s="266" t="str">
        <f>IFERROR(IF((OR((BS15/BK15)-1&lt;-Index!$H$4,(BS15/BK15)-1&gt;Index!$H$4,AND(BS15&lt;0,BK15&gt;0),AND(BS15&gt;0,BK15&lt;0))),"n.m.",(BS15/BK15)-1),"n.m.")</f>
        <v>n.m.</v>
      </c>
      <c r="BV15" s="253"/>
      <c r="BW15" s="233">
        <v>82.790999999999997</v>
      </c>
      <c r="BX15" s="253"/>
      <c r="BY15" s="233">
        <v>0</v>
      </c>
      <c r="BZ15" s="253"/>
      <c r="CA15" s="233">
        <v>0</v>
      </c>
      <c r="CB15" s="253"/>
      <c r="CC15" s="254">
        <v>0</v>
      </c>
      <c r="CD15" s="253"/>
      <c r="CE15" s="233">
        <v>0</v>
      </c>
      <c r="CF15" s="253"/>
      <c r="CG15" s="233">
        <v>0</v>
      </c>
      <c r="CH15" s="253"/>
      <c r="CI15" s="233">
        <v>0</v>
      </c>
      <c r="CJ15" s="253"/>
      <c r="CK15" s="254">
        <v>13925.34664</v>
      </c>
      <c r="CL15" s="253"/>
      <c r="CM15" s="266" t="str">
        <f>IFERROR(IF((OR((CK15/CC15)-1&lt;-Index!$H$4,(CK15/CC15)-1&gt;Index!$H$4,AND(CK15&lt;0,CC15&gt;0),AND(CK15&gt;0,CC15&lt;0))),"n.m.",(CK15/CC15)-1),"n.m.")</f>
        <v>n.m.</v>
      </c>
      <c r="CN15" s="253"/>
      <c r="CO15" s="233">
        <v>0</v>
      </c>
      <c r="CP15" s="253"/>
      <c r="CQ15" s="233">
        <v>0</v>
      </c>
      <c r="CR15" s="253"/>
      <c r="CS15" s="233">
        <v>-14.60263</v>
      </c>
      <c r="CT15" s="253"/>
      <c r="CU15" s="254">
        <v>0</v>
      </c>
      <c r="CV15" s="253"/>
      <c r="CW15" s="233">
        <v>-87.730350000000001</v>
      </c>
      <c r="CX15" s="253"/>
      <c r="CY15" s="233">
        <v>-85.395740000000004</v>
      </c>
      <c r="CZ15" s="253"/>
      <c r="DA15" s="233">
        <v>-72.265950000000004</v>
      </c>
      <c r="DB15" s="253"/>
      <c r="DC15" s="254">
        <v>-1.9406400000000001</v>
      </c>
      <c r="DD15" s="253"/>
      <c r="DE15" s="266" t="str">
        <f>IFERROR(IF((OR((DC15/CU15)-1&lt;-Index!$H$4,(DC15/CU15)-1&gt;Index!$H$4,AND(DC15&lt;0,CU15&gt;0),AND(DC15&gt;0,CU15&lt;0))),"n.m.",(DC15/CU15)-1),"n.m.")</f>
        <v>n.m.</v>
      </c>
      <c r="DF15" s="253"/>
      <c r="DH15" s="98"/>
    </row>
    <row r="16" spans="1:119" s="94" customFormat="1" ht="13.5" thickBot="1">
      <c r="A16" s="15" t="s">
        <v>70</v>
      </c>
      <c r="B16" s="247"/>
      <c r="C16" s="92">
        <v>14316.413990000001</v>
      </c>
      <c r="D16" s="247"/>
      <c r="E16" s="92">
        <v>14266.497310000001</v>
      </c>
      <c r="F16" s="247"/>
      <c r="G16" s="92">
        <v>14083.073550000001</v>
      </c>
      <c r="H16" s="247"/>
      <c r="I16" s="252">
        <v>13443.2984</v>
      </c>
      <c r="J16" s="253"/>
      <c r="K16" s="92">
        <v>13242.41858</v>
      </c>
      <c r="L16" s="247"/>
      <c r="M16" s="92">
        <v>13420.22082</v>
      </c>
      <c r="N16" s="247"/>
      <c r="O16" s="92">
        <v>13433.268820000001</v>
      </c>
      <c r="P16" s="247"/>
      <c r="Q16" s="252">
        <v>13752.461650000001</v>
      </c>
      <c r="R16" s="253"/>
      <c r="S16" s="265">
        <f>IFERROR(IF((OR((Q16/I16)-1&lt;-Index!$H$4,(Q16/I16)-1&gt;Index!$H$4,AND(Q16&lt;0,I16&gt;0),AND(Q16&gt;0,I16&lt;0))),"n.m.",(Q16/I16)-1),"n.m.")</f>
        <v>2.2997574017995515E-2</v>
      </c>
      <c r="T16" s="247"/>
      <c r="U16" s="92">
        <v>2847.9246899999998</v>
      </c>
      <c r="V16" s="253"/>
      <c r="W16" s="92">
        <v>2809.6271900000002</v>
      </c>
      <c r="X16" s="253"/>
      <c r="Y16" s="92">
        <v>2698.8849100000002</v>
      </c>
      <c r="Z16" s="253"/>
      <c r="AA16" s="252">
        <v>2780.7478799999999</v>
      </c>
      <c r="AB16" s="253"/>
      <c r="AC16" s="92">
        <v>2763.67166</v>
      </c>
      <c r="AD16" s="253"/>
      <c r="AE16" s="92">
        <v>2750.5091600000001</v>
      </c>
      <c r="AF16" s="253"/>
      <c r="AG16" s="92">
        <v>2757.9941600000002</v>
      </c>
      <c r="AH16" s="253"/>
      <c r="AI16" s="252">
        <v>2869.5386699999999</v>
      </c>
      <c r="AJ16" s="253"/>
      <c r="AK16" s="265">
        <f>IFERROR(IF((OR((AI16/AA16)-1&lt;-Index!$H$4,(AI16/AA16)-1&gt;Index!$H$4,AND(AI16&lt;0,AA16&gt;0),AND(AI16&gt;0,AA16&lt;0))),"n.m.",(AI16/AA16)-1),"n.m.")</f>
        <v>3.1930543088286134E-2</v>
      </c>
      <c r="AL16" s="253"/>
      <c r="AM16" s="92">
        <v>3086.8486600000001</v>
      </c>
      <c r="AN16" s="253"/>
      <c r="AO16" s="92">
        <v>3218.6468100000002</v>
      </c>
      <c r="AP16" s="253"/>
      <c r="AQ16" s="92">
        <v>3163.9784</v>
      </c>
      <c r="AR16" s="253"/>
      <c r="AS16" s="252">
        <v>2998.4801499999999</v>
      </c>
      <c r="AT16" s="253"/>
      <c r="AU16" s="92">
        <v>2976.80195</v>
      </c>
      <c r="AV16" s="253"/>
      <c r="AW16" s="92">
        <v>3050.1978300000001</v>
      </c>
      <c r="AX16" s="253"/>
      <c r="AY16" s="92">
        <v>3101.9650200000001</v>
      </c>
      <c r="AZ16" s="253"/>
      <c r="BA16" s="252">
        <v>3078.0984199999998</v>
      </c>
      <c r="BB16" s="253"/>
      <c r="BC16" s="265">
        <f>IFERROR(IF((OR((BA16/AS16)-1&lt;-Index!$H$4,(BA16/AS16)-1&gt;Index!$H$4,AND(BA16&lt;0,AS16&gt;0),AND(BA16&gt;0,AS16&lt;0))),"n.m.",(BA16/AS16)-1),"n.m.")</f>
        <v>2.6552875462590553E-2</v>
      </c>
      <c r="BD16" s="253"/>
      <c r="BE16" s="92">
        <v>7703.9856300000001</v>
      </c>
      <c r="BF16" s="253"/>
      <c r="BG16" s="92">
        <v>7566.2045599999992</v>
      </c>
      <c r="BH16" s="253"/>
      <c r="BI16" s="92">
        <v>7556.8341600000003</v>
      </c>
      <c r="BJ16" s="253"/>
      <c r="BK16" s="252">
        <v>7653.4987199999996</v>
      </c>
      <c r="BL16" s="253"/>
      <c r="BM16" s="92">
        <v>7477.84177</v>
      </c>
      <c r="BN16" s="253"/>
      <c r="BO16" s="92">
        <v>7609.3201799999997</v>
      </c>
      <c r="BP16" s="253"/>
      <c r="BQ16" s="92">
        <v>7562.8702999999996</v>
      </c>
      <c r="BR16" s="253"/>
      <c r="BS16" s="252">
        <v>7794.2112200000001</v>
      </c>
      <c r="BT16" s="253"/>
      <c r="BU16" s="265">
        <f>IFERROR(IF((OR((BS16/BK16)-1&lt;-Index!$H$4,(BS16/BK16)-1&gt;Index!$H$4,AND(BS16&lt;0,BK16&gt;0),AND(BS16&gt;0,BK16&lt;0))),"n.m.",(BS16/BK16)-1),"n.m.")</f>
        <v>1.8385382313097276E-2</v>
      </c>
      <c r="BV16" s="253"/>
      <c r="BW16" s="92">
        <v>677.65501000000006</v>
      </c>
      <c r="BX16" s="253"/>
      <c r="BY16" s="92">
        <v>672.01874999999995</v>
      </c>
      <c r="BZ16" s="253"/>
      <c r="CA16" s="92">
        <v>663.37608</v>
      </c>
      <c r="CB16" s="253"/>
      <c r="CC16" s="252">
        <v>10.57165</v>
      </c>
      <c r="CD16" s="253"/>
      <c r="CE16" s="92">
        <v>24.103200000000001</v>
      </c>
      <c r="CF16" s="253"/>
      <c r="CG16" s="92">
        <v>10.19365</v>
      </c>
      <c r="CH16" s="253"/>
      <c r="CI16" s="92">
        <v>10.43934</v>
      </c>
      <c r="CJ16" s="253"/>
      <c r="CK16" s="252">
        <v>10.613340000000001</v>
      </c>
      <c r="CL16" s="253"/>
      <c r="CM16" s="265">
        <f>IFERROR(IF((OR((CK16/CC16)-1&lt;-Index!$H$4,(CK16/CC16)-1&gt;Index!$H$4,AND(CK16&lt;0,CC16&gt;0),AND(CK16&gt;0,CC16&lt;0))),"n.m.",(CK16/CC16)-1),"n.m.")</f>
        <v>3.9435660469275824E-3</v>
      </c>
      <c r="CN16" s="253"/>
      <c r="CO16" s="92">
        <v>0</v>
      </c>
      <c r="CP16" s="253"/>
      <c r="CQ16" s="92">
        <v>0</v>
      </c>
      <c r="CR16" s="253"/>
      <c r="CS16" s="92">
        <v>0</v>
      </c>
      <c r="CT16" s="253"/>
      <c r="CU16" s="252">
        <v>0</v>
      </c>
      <c r="CV16" s="253"/>
      <c r="CW16" s="92">
        <v>0</v>
      </c>
      <c r="CX16" s="253"/>
      <c r="CY16" s="92">
        <v>0</v>
      </c>
      <c r="CZ16" s="253"/>
      <c r="DA16" s="92">
        <v>0</v>
      </c>
      <c r="DB16" s="253"/>
      <c r="DC16" s="252">
        <v>0</v>
      </c>
      <c r="DD16" s="253"/>
      <c r="DE16" s="265" t="str">
        <f>IFERROR(IF((OR((DC16/CU16)-1&lt;-Index!$H$4,(DC16/CU16)-1&gt;Index!$H$4,AND(DC16&lt;0,CU16&gt;0),AND(DC16&gt;0,CU16&lt;0))),"n.m.",(DC16/CU16)-1),"n.m.")</f>
        <v>n.m.</v>
      </c>
      <c r="DF16" s="253"/>
      <c r="DH16" s="98"/>
    </row>
    <row r="17" spans="1:119" s="101" customFormat="1" ht="13.5" thickBot="1">
      <c r="A17" s="99" t="s">
        <v>71</v>
      </c>
      <c r="B17" s="248"/>
      <c r="C17" s="37">
        <f>SUM(C6:C16)</f>
        <v>878313.28075000015</v>
      </c>
      <c r="D17" s="248"/>
      <c r="E17" s="37">
        <f t="shared" ref="E17:Q17" si="0">SUM(E6:E16)</f>
        <v>841647.68409</v>
      </c>
      <c r="F17" s="248"/>
      <c r="G17" s="37">
        <f t="shared" si="0"/>
        <v>835577.40808999992</v>
      </c>
      <c r="H17" s="248"/>
      <c r="I17" s="256">
        <f t="shared" si="0"/>
        <v>848942.33698999998</v>
      </c>
      <c r="J17" s="257"/>
      <c r="K17" s="37">
        <f t="shared" si="0"/>
        <v>866832.72366000025</v>
      </c>
      <c r="L17" s="248"/>
      <c r="M17" s="37">
        <f t="shared" si="0"/>
        <v>889867.93659000006</v>
      </c>
      <c r="N17" s="248"/>
      <c r="O17" s="37">
        <f t="shared" si="0"/>
        <v>903186.25903999992</v>
      </c>
      <c r="P17" s="248"/>
      <c r="Q17" s="256">
        <f t="shared" si="0"/>
        <v>883809.02756000008</v>
      </c>
      <c r="R17" s="257"/>
      <c r="S17" s="267">
        <f>IFERROR(IF((OR((Q17/I17)-1&lt;-Index!$H$4,(Q17/I17)-1&gt;Index!$H$4,AND(Q17&lt;0,I17&gt;0),AND(Q17&gt;0,I17&lt;0))),"n.m.",(Q17/I17)-1),"n.m.")</f>
        <v>4.1070740674358452E-2</v>
      </c>
      <c r="T17" s="248"/>
      <c r="U17" s="37">
        <f t="shared" ref="U17:AE17" si="1">SUM(U6:U16)</f>
        <v>167338.36801000003</v>
      </c>
      <c r="V17" s="257"/>
      <c r="W17" s="37">
        <f t="shared" si="1"/>
        <v>162168.61635000003</v>
      </c>
      <c r="X17" s="257"/>
      <c r="Y17" s="37">
        <f t="shared" si="1"/>
        <v>159295.82674000002</v>
      </c>
      <c r="Z17" s="257"/>
      <c r="AA17" s="256">
        <f t="shared" si="1"/>
        <v>159034.03889</v>
      </c>
      <c r="AB17" s="257"/>
      <c r="AC17" s="37">
        <f t="shared" si="1"/>
        <v>162178.04640000002</v>
      </c>
      <c r="AD17" s="257"/>
      <c r="AE17" s="37">
        <f t="shared" si="1"/>
        <v>161263.52137999999</v>
      </c>
      <c r="AF17" s="257"/>
      <c r="AG17" s="37">
        <f>SUM(AG6:AG16)</f>
        <v>160143.79235</v>
      </c>
      <c r="AH17" s="257"/>
      <c r="AI17" s="256">
        <f>SUM(AI6:AI16)</f>
        <v>159237.32179000002</v>
      </c>
      <c r="AJ17" s="257"/>
      <c r="AK17" s="267">
        <f>IFERROR(IF((OR((AI17/AA17)-1&lt;-Index!$H$4,(AI17/AA17)-1&gt;Index!$H$4,AND(AI17&lt;0,AA17&gt;0),AND(AI17&gt;0,AA17&lt;0))),"n.m.",(AI17/AA17)-1),"n.m.")</f>
        <v>1.2782351590820973E-3</v>
      </c>
      <c r="AL17" s="257"/>
      <c r="AM17" s="37">
        <f t="shared" ref="AM17:BA17" si="2">SUM(AM6:AM16)</f>
        <v>673021.00676000013</v>
      </c>
      <c r="AN17" s="257"/>
      <c r="AO17" s="37">
        <f>SUM(AO6:AO16)</f>
        <v>644008.19858999993</v>
      </c>
      <c r="AP17" s="257"/>
      <c r="AQ17" s="37">
        <f t="shared" si="2"/>
        <v>641561.43874000013</v>
      </c>
      <c r="AR17" s="257"/>
      <c r="AS17" s="256">
        <f t="shared" si="2"/>
        <v>655086.04179999989</v>
      </c>
      <c r="AT17" s="257"/>
      <c r="AU17" s="37">
        <f t="shared" si="2"/>
        <v>665662.77633999987</v>
      </c>
      <c r="AV17" s="257"/>
      <c r="AW17" s="37">
        <f t="shared" si="2"/>
        <v>688913.27875000006</v>
      </c>
      <c r="AX17" s="257"/>
      <c r="AY17" s="37">
        <f t="shared" si="2"/>
        <v>700945.3746199999</v>
      </c>
      <c r="AZ17" s="257"/>
      <c r="BA17" s="256">
        <f t="shared" si="2"/>
        <v>682563.8885900001</v>
      </c>
      <c r="BB17" s="257"/>
      <c r="BC17" s="267">
        <f>IFERROR(IF((OR((BA17/AS17)-1&lt;-Index!$H$4,(BA17/AS17)-1&gt;Index!$H$4,AND(BA17&lt;0,AS17&gt;0),AND(BA17&gt;0,AS17&lt;0))),"n.m.",(BA17/AS17)-1),"n.m.")</f>
        <v>4.194540111784173E-2</v>
      </c>
      <c r="BD17" s="257"/>
      <c r="BE17" s="37">
        <f t="shared" ref="BE17:BS17" si="3">SUM(BE6:BE16)</f>
        <v>12290.69663</v>
      </c>
      <c r="BF17" s="257"/>
      <c r="BG17" s="37">
        <f t="shared" si="3"/>
        <v>12430.59974</v>
      </c>
      <c r="BH17" s="257"/>
      <c r="BI17" s="37">
        <f t="shared" si="3"/>
        <v>12395.45959</v>
      </c>
      <c r="BJ17" s="257"/>
      <c r="BK17" s="256">
        <f t="shared" si="3"/>
        <v>12347.72465</v>
      </c>
      <c r="BL17" s="257"/>
      <c r="BM17" s="37">
        <f t="shared" si="3"/>
        <v>11392.389279999999</v>
      </c>
      <c r="BN17" s="257"/>
      <c r="BO17" s="37">
        <f t="shared" si="3"/>
        <v>11850.916089999999</v>
      </c>
      <c r="BP17" s="257"/>
      <c r="BQ17" s="37">
        <f t="shared" si="3"/>
        <v>12136.398369999999</v>
      </c>
      <c r="BR17" s="257"/>
      <c r="BS17" s="256">
        <f t="shared" si="3"/>
        <v>12422.45881</v>
      </c>
      <c r="BT17" s="257"/>
      <c r="BU17" s="267">
        <f>IFERROR(IF((OR((BS17/BK17)-1&lt;-Index!$H$4,(BS17/BK17)-1&gt;Index!$H$4,AND(BS17&lt;0,BK17&gt;0),AND(BS17&gt;0,BK17&lt;0))),"n.m.",(BS17/BK17)-1),"n.m.")</f>
        <v>6.0524640869765722E-3</v>
      </c>
      <c r="BV17" s="257"/>
      <c r="BW17" s="37">
        <f t="shared" ref="BW17:CK17" si="4">SUM(BW6:BW16)</f>
        <v>142201.46065999998</v>
      </c>
      <c r="BX17" s="257"/>
      <c r="BY17" s="37">
        <f t="shared" si="4"/>
        <v>138636.04424999998</v>
      </c>
      <c r="BZ17" s="257"/>
      <c r="CA17" s="37">
        <f t="shared" si="4"/>
        <v>139129.77028</v>
      </c>
      <c r="CB17" s="257"/>
      <c r="CC17" s="256">
        <f t="shared" si="4"/>
        <v>156482.57366999998</v>
      </c>
      <c r="CD17" s="257"/>
      <c r="CE17" s="37">
        <f t="shared" si="4"/>
        <v>157498.43091</v>
      </c>
      <c r="CF17" s="257"/>
      <c r="CG17" s="37">
        <f t="shared" si="4"/>
        <v>138585.96906999999</v>
      </c>
      <c r="CH17" s="257"/>
      <c r="CI17" s="37">
        <f t="shared" si="4"/>
        <v>142659.38610000003</v>
      </c>
      <c r="CJ17" s="257"/>
      <c r="CK17" s="256">
        <f t="shared" si="4"/>
        <v>136841.30825</v>
      </c>
      <c r="CL17" s="257"/>
      <c r="CM17" s="267">
        <f>IFERROR(IF((OR((CK17/CC17)-1&lt;-Index!$H$4,(CK17/CC17)-1&gt;Index!$H$4,AND(CK17&lt;0,CC17&gt;0),AND(CK17&gt;0,CC17&lt;0))),"n.m.",(CK17/CC17)-1),"n.m.")</f>
        <v>-0.12551726981063516</v>
      </c>
      <c r="CN17" s="257"/>
      <c r="CO17" s="37">
        <f>SUM(CM6:CO16)</f>
        <v>-116538.79765931459</v>
      </c>
      <c r="CP17" s="257"/>
      <c r="CQ17" s="37">
        <f t="shared" ref="CQ17:DC17" si="5">SUM(CQ6:CQ16)</f>
        <v>-115595.77484</v>
      </c>
      <c r="CR17" s="257"/>
      <c r="CS17" s="37">
        <f t="shared" si="5"/>
        <v>-116805.08726</v>
      </c>
      <c r="CT17" s="257"/>
      <c r="CU17" s="256">
        <f t="shared" si="5"/>
        <v>-134008.04201999999</v>
      </c>
      <c r="CV17" s="257"/>
      <c r="CW17" s="37">
        <f t="shared" si="5"/>
        <v>-129898.91927000001</v>
      </c>
      <c r="CX17" s="257"/>
      <c r="CY17" s="37">
        <f t="shared" si="5"/>
        <v>-110745.74870000003</v>
      </c>
      <c r="CZ17" s="257"/>
      <c r="DA17" s="37">
        <f t="shared" si="5"/>
        <v>-112698.69240000001</v>
      </c>
      <c r="DB17" s="257"/>
      <c r="DC17" s="256">
        <f t="shared" si="5"/>
        <v>-107255.94988000004</v>
      </c>
      <c r="DD17" s="257"/>
      <c r="DE17" s="267">
        <f>IFERROR(IF((OR((DC17/CU17)-1&lt;-Index!$H$4,(DC17/CU17)-1&gt;Index!$H$4,AND(DC17&lt;0,CU17&gt;0),AND(DC17&gt;0,CU17&lt;0))),"n.m.",(DC17/CU17)-1),"n.m.")</f>
        <v>-0.19963049781749176</v>
      </c>
      <c r="DF17" s="257"/>
      <c r="DH17" s="98"/>
    </row>
    <row r="18" spans="1:119" s="3" customFormat="1" ht="9" customHeight="1">
      <c r="A18" s="102"/>
      <c r="B18" s="103"/>
      <c r="C18" s="103"/>
      <c r="D18" s="103"/>
      <c r="E18" s="103"/>
      <c r="F18" s="103"/>
      <c r="G18" s="103"/>
      <c r="H18" s="103"/>
      <c r="I18" s="258"/>
      <c r="J18" s="258"/>
      <c r="K18" s="103"/>
      <c r="L18" s="103"/>
      <c r="M18" s="103"/>
      <c r="N18" s="103"/>
      <c r="O18" s="103"/>
      <c r="P18" s="103"/>
      <c r="Q18" s="258"/>
      <c r="R18" s="258"/>
      <c r="S18" s="268"/>
      <c r="T18" s="103"/>
      <c r="U18" s="103"/>
      <c r="V18" s="258"/>
      <c r="W18" s="103"/>
      <c r="X18" s="258"/>
      <c r="Y18" s="103"/>
      <c r="Z18" s="258"/>
      <c r="AA18" s="258"/>
      <c r="AB18" s="258"/>
      <c r="AC18" s="103"/>
      <c r="AD18" s="258"/>
      <c r="AE18" s="103"/>
      <c r="AF18" s="258"/>
      <c r="AG18" s="103"/>
      <c r="AH18" s="258"/>
      <c r="AI18" s="258"/>
      <c r="AJ18" s="258"/>
      <c r="AK18" s="268"/>
      <c r="AL18" s="258"/>
      <c r="AM18" s="103"/>
      <c r="AN18" s="258"/>
      <c r="AO18" s="103"/>
      <c r="AP18" s="258"/>
      <c r="AQ18" s="103"/>
      <c r="AR18" s="258"/>
      <c r="AS18" s="258"/>
      <c r="AT18" s="258"/>
      <c r="AU18" s="103"/>
      <c r="AV18" s="258"/>
      <c r="AW18" s="103"/>
      <c r="AX18" s="258"/>
      <c r="AY18" s="103"/>
      <c r="AZ18" s="258"/>
      <c r="BA18" s="258"/>
      <c r="BB18" s="258"/>
      <c r="BC18" s="268"/>
      <c r="BD18" s="258"/>
      <c r="BE18" s="103"/>
      <c r="BF18" s="258"/>
      <c r="BG18" s="103"/>
      <c r="BH18" s="258"/>
      <c r="BI18" s="103"/>
      <c r="BJ18" s="258"/>
      <c r="BK18" s="258"/>
      <c r="BL18" s="258"/>
      <c r="BM18" s="103"/>
      <c r="BN18" s="258"/>
      <c r="BO18" s="103"/>
      <c r="BP18" s="258"/>
      <c r="BQ18" s="103"/>
      <c r="BR18" s="258"/>
      <c r="BS18" s="258"/>
      <c r="BT18" s="258"/>
      <c r="BU18" s="268"/>
      <c r="BV18" s="258"/>
      <c r="BW18" s="103"/>
      <c r="BX18" s="258"/>
      <c r="BY18" s="103"/>
      <c r="BZ18" s="258"/>
      <c r="CA18" s="103"/>
      <c r="CB18" s="258"/>
      <c r="CC18" s="258"/>
      <c r="CD18" s="258"/>
      <c r="CE18" s="103"/>
      <c r="CF18" s="258"/>
      <c r="CG18" s="103"/>
      <c r="CH18" s="258"/>
      <c r="CI18" s="103"/>
      <c r="CJ18" s="258"/>
      <c r="CK18" s="258"/>
      <c r="CL18" s="258"/>
      <c r="CM18" s="268"/>
      <c r="CN18" s="258"/>
      <c r="CO18" s="103"/>
      <c r="CP18" s="258"/>
      <c r="CQ18" s="103"/>
      <c r="CR18" s="258"/>
      <c r="CS18" s="103"/>
      <c r="CT18" s="258"/>
      <c r="CU18" s="258"/>
      <c r="CV18" s="258"/>
      <c r="CW18" s="103"/>
      <c r="CX18" s="258"/>
      <c r="CY18" s="103"/>
      <c r="CZ18" s="258"/>
      <c r="DA18" s="103"/>
      <c r="DB18" s="258"/>
      <c r="DC18" s="258"/>
      <c r="DD18" s="258"/>
      <c r="DE18" s="265"/>
      <c r="DF18" s="258"/>
    </row>
    <row r="19" spans="1:119" s="3" customFormat="1" ht="9" customHeight="1">
      <c r="A19" s="102"/>
      <c r="B19" s="103"/>
      <c r="C19" s="103"/>
      <c r="D19" s="103"/>
      <c r="E19" s="103"/>
      <c r="F19" s="103"/>
      <c r="G19" s="103"/>
      <c r="H19" s="103"/>
      <c r="I19" s="258"/>
      <c r="J19" s="258"/>
      <c r="K19" s="103"/>
      <c r="L19" s="103"/>
      <c r="M19" s="103"/>
      <c r="N19" s="103"/>
      <c r="O19" s="103"/>
      <c r="P19" s="103"/>
      <c r="Q19" s="258"/>
      <c r="R19" s="258"/>
      <c r="S19" s="268"/>
      <c r="T19" s="103"/>
      <c r="U19" s="103"/>
      <c r="V19" s="258"/>
      <c r="W19" s="103"/>
      <c r="X19" s="258"/>
      <c r="Y19" s="103"/>
      <c r="Z19" s="258"/>
      <c r="AA19" s="258"/>
      <c r="AB19" s="258"/>
      <c r="AC19" s="103"/>
      <c r="AD19" s="258"/>
      <c r="AE19" s="103"/>
      <c r="AF19" s="258"/>
      <c r="AG19" s="103"/>
      <c r="AH19" s="258"/>
      <c r="AI19" s="258"/>
      <c r="AJ19" s="258"/>
      <c r="AK19" s="268"/>
      <c r="AL19" s="258"/>
      <c r="AM19" s="103"/>
      <c r="AN19" s="258"/>
      <c r="AO19" s="103"/>
      <c r="AP19" s="258"/>
      <c r="AQ19" s="103"/>
      <c r="AR19" s="258"/>
      <c r="AS19" s="258"/>
      <c r="AT19" s="258"/>
      <c r="AU19" s="103"/>
      <c r="AV19" s="258"/>
      <c r="AW19" s="103"/>
      <c r="AX19" s="258"/>
      <c r="AY19" s="103"/>
      <c r="AZ19" s="258"/>
      <c r="BA19" s="258"/>
      <c r="BB19" s="258"/>
      <c r="BC19" s="268"/>
      <c r="BD19" s="258"/>
      <c r="BE19" s="103"/>
      <c r="BF19" s="258"/>
      <c r="BG19" s="103"/>
      <c r="BH19" s="258"/>
      <c r="BI19" s="103"/>
      <c r="BJ19" s="258"/>
      <c r="BK19" s="258"/>
      <c r="BL19" s="258"/>
      <c r="BM19" s="103"/>
      <c r="BN19" s="258"/>
      <c r="BO19" s="103"/>
      <c r="BP19" s="258"/>
      <c r="BQ19" s="103"/>
      <c r="BR19" s="258"/>
      <c r="BS19" s="258"/>
      <c r="BT19" s="258"/>
      <c r="BU19" s="268"/>
      <c r="BV19" s="258"/>
      <c r="BW19" s="103"/>
      <c r="BX19" s="258"/>
      <c r="BY19" s="103"/>
      <c r="BZ19" s="258"/>
      <c r="CA19" s="103"/>
      <c r="CB19" s="258"/>
      <c r="CC19" s="258"/>
      <c r="CD19" s="258"/>
      <c r="CE19" s="103"/>
      <c r="CF19" s="258"/>
      <c r="CG19" s="103"/>
      <c r="CH19" s="258"/>
      <c r="CI19" s="103"/>
      <c r="CJ19" s="258"/>
      <c r="CK19" s="258"/>
      <c r="CL19" s="258"/>
      <c r="CM19" s="268"/>
      <c r="CN19" s="258"/>
      <c r="CO19" s="103"/>
      <c r="CP19" s="258"/>
      <c r="CQ19" s="103"/>
      <c r="CR19" s="258"/>
      <c r="CS19" s="103"/>
      <c r="CT19" s="258"/>
      <c r="CU19" s="258"/>
      <c r="CV19" s="258"/>
      <c r="CW19" s="103"/>
      <c r="CX19" s="258"/>
      <c r="CY19" s="103"/>
      <c r="CZ19" s="258"/>
      <c r="DA19" s="103"/>
      <c r="DB19" s="258"/>
      <c r="DC19" s="258"/>
      <c r="DD19" s="258"/>
      <c r="DE19" s="265"/>
      <c r="DF19" s="258"/>
    </row>
    <row r="20" spans="1:119" s="3" customFormat="1" ht="9" customHeight="1">
      <c r="A20" s="102"/>
      <c r="B20" s="103"/>
      <c r="C20" s="103"/>
      <c r="D20" s="103"/>
      <c r="E20" s="103"/>
      <c r="F20" s="103"/>
      <c r="G20" s="103"/>
      <c r="H20" s="103"/>
      <c r="I20" s="258"/>
      <c r="J20" s="258"/>
      <c r="K20" s="103"/>
      <c r="L20" s="103"/>
      <c r="M20" s="103"/>
      <c r="N20" s="103"/>
      <c r="O20" s="103"/>
      <c r="P20" s="103"/>
      <c r="Q20" s="258"/>
      <c r="R20" s="258"/>
      <c r="S20" s="268"/>
      <c r="T20" s="103"/>
      <c r="U20" s="103"/>
      <c r="V20" s="258"/>
      <c r="W20" s="103"/>
      <c r="X20" s="258"/>
      <c r="Y20" s="103"/>
      <c r="Z20" s="258"/>
      <c r="AA20" s="258"/>
      <c r="AB20" s="258"/>
      <c r="AC20" s="103"/>
      <c r="AD20" s="258"/>
      <c r="AE20" s="103"/>
      <c r="AF20" s="258"/>
      <c r="AG20" s="103"/>
      <c r="AH20" s="258"/>
      <c r="AI20" s="258"/>
      <c r="AJ20" s="258"/>
      <c r="AK20" s="268"/>
      <c r="AL20" s="258"/>
      <c r="AM20" s="103"/>
      <c r="AN20" s="258"/>
      <c r="AO20" s="103"/>
      <c r="AP20" s="258"/>
      <c r="AQ20" s="103"/>
      <c r="AR20" s="258"/>
      <c r="AS20" s="258"/>
      <c r="AT20" s="258"/>
      <c r="AU20" s="103"/>
      <c r="AV20" s="258"/>
      <c r="AW20" s="103"/>
      <c r="AX20" s="258"/>
      <c r="AY20" s="103"/>
      <c r="AZ20" s="258"/>
      <c r="BA20" s="258"/>
      <c r="BB20" s="258"/>
      <c r="BC20" s="268"/>
      <c r="BD20" s="258"/>
      <c r="BE20" s="103"/>
      <c r="BF20" s="258"/>
      <c r="BG20" s="103"/>
      <c r="BH20" s="258"/>
      <c r="BI20" s="103"/>
      <c r="BJ20" s="258"/>
      <c r="BK20" s="258"/>
      <c r="BL20" s="258"/>
      <c r="BM20" s="103"/>
      <c r="BN20" s="258"/>
      <c r="BO20" s="103"/>
      <c r="BP20" s="258"/>
      <c r="BQ20" s="103"/>
      <c r="BR20" s="258"/>
      <c r="BS20" s="258"/>
      <c r="BT20" s="258"/>
      <c r="BU20" s="268"/>
      <c r="BV20" s="258"/>
      <c r="BW20" s="103"/>
      <c r="BX20" s="258"/>
      <c r="BY20" s="103"/>
      <c r="BZ20" s="258"/>
      <c r="CA20" s="103"/>
      <c r="CB20" s="258"/>
      <c r="CC20" s="258"/>
      <c r="CD20" s="258"/>
      <c r="CE20" s="103"/>
      <c r="CF20" s="258"/>
      <c r="CG20" s="103"/>
      <c r="CH20" s="258"/>
      <c r="CI20" s="103"/>
      <c r="CJ20" s="258"/>
      <c r="CK20" s="258"/>
      <c r="CL20" s="258"/>
      <c r="CM20" s="268"/>
      <c r="CN20" s="258"/>
      <c r="CO20" s="103"/>
      <c r="CP20" s="258"/>
      <c r="CQ20" s="103"/>
      <c r="CR20" s="258"/>
      <c r="CS20" s="103"/>
      <c r="CT20" s="258"/>
      <c r="CU20" s="258"/>
      <c r="CV20" s="258"/>
      <c r="CW20" s="103"/>
      <c r="CX20" s="258"/>
      <c r="CY20" s="103"/>
      <c r="CZ20" s="258"/>
      <c r="DA20" s="103"/>
      <c r="DB20" s="258"/>
      <c r="DC20" s="258"/>
      <c r="DD20" s="258"/>
      <c r="DE20" s="265"/>
      <c r="DF20" s="258"/>
    </row>
    <row r="21" spans="1:119" s="3" customFormat="1" ht="18" customHeight="1">
      <c r="A21" s="105" t="s">
        <v>72</v>
      </c>
      <c r="B21" s="75"/>
      <c r="C21" s="75"/>
      <c r="D21" s="75"/>
      <c r="E21" s="75"/>
      <c r="F21" s="75"/>
      <c r="G21" s="75"/>
      <c r="H21" s="75"/>
      <c r="I21" s="259"/>
      <c r="J21" s="259"/>
      <c r="K21" s="75"/>
      <c r="L21" s="75"/>
      <c r="M21" s="75"/>
      <c r="N21" s="75"/>
      <c r="O21" s="75"/>
      <c r="P21" s="75"/>
      <c r="Q21" s="259"/>
      <c r="R21" s="259"/>
      <c r="S21" s="268"/>
      <c r="T21" s="75"/>
      <c r="U21" s="75"/>
      <c r="V21" s="259"/>
      <c r="W21" s="75"/>
      <c r="X21" s="259"/>
      <c r="Y21" s="75"/>
      <c r="Z21" s="259"/>
      <c r="AA21" s="259"/>
      <c r="AB21" s="259"/>
      <c r="AC21" s="75"/>
      <c r="AD21" s="259"/>
      <c r="AE21" s="75"/>
      <c r="AF21" s="259"/>
      <c r="AG21" s="75"/>
      <c r="AH21" s="259"/>
      <c r="AI21" s="259"/>
      <c r="AJ21" s="259"/>
      <c r="AK21" s="268"/>
      <c r="AL21" s="259"/>
      <c r="AM21" s="75"/>
      <c r="AN21" s="259"/>
      <c r="AO21" s="75"/>
      <c r="AP21" s="259"/>
      <c r="AQ21" s="75"/>
      <c r="AR21" s="259"/>
      <c r="AS21" s="259"/>
      <c r="AT21" s="259"/>
      <c r="AU21" s="75"/>
      <c r="AV21" s="259"/>
      <c r="AW21" s="75"/>
      <c r="AX21" s="259"/>
      <c r="AY21" s="75"/>
      <c r="AZ21" s="259"/>
      <c r="BA21" s="259"/>
      <c r="BB21" s="259"/>
      <c r="BC21" s="268"/>
      <c r="BD21" s="259"/>
      <c r="BE21" s="75"/>
      <c r="BF21" s="259"/>
      <c r="BG21" s="75"/>
      <c r="BH21" s="259"/>
      <c r="BI21" s="75"/>
      <c r="BJ21" s="259"/>
      <c r="BK21" s="259"/>
      <c r="BL21" s="259"/>
      <c r="BM21" s="75"/>
      <c r="BN21" s="259"/>
      <c r="BO21" s="75"/>
      <c r="BP21" s="259"/>
      <c r="BQ21" s="75"/>
      <c r="BR21" s="259"/>
      <c r="BS21" s="259"/>
      <c r="BT21" s="259"/>
      <c r="BU21" s="268"/>
      <c r="BV21" s="259"/>
      <c r="BW21" s="75"/>
      <c r="BX21" s="259"/>
      <c r="BY21" s="75"/>
      <c r="BZ21" s="259"/>
      <c r="CA21" s="75"/>
      <c r="CB21" s="259"/>
      <c r="CC21" s="259"/>
      <c r="CD21" s="259"/>
      <c r="CE21" s="75"/>
      <c r="CF21" s="259"/>
      <c r="CG21" s="75"/>
      <c r="CH21" s="259"/>
      <c r="CI21" s="75"/>
      <c r="CJ21" s="259"/>
      <c r="CK21" s="259"/>
      <c r="CL21" s="259"/>
      <c r="CM21" s="268"/>
      <c r="CN21" s="259"/>
      <c r="CO21" s="75"/>
      <c r="CP21" s="259"/>
      <c r="CQ21" s="75"/>
      <c r="CR21" s="259"/>
      <c r="CS21" s="75"/>
      <c r="CT21" s="259"/>
      <c r="CU21" s="259"/>
      <c r="CV21" s="259"/>
      <c r="CW21" s="75"/>
      <c r="CX21" s="259"/>
      <c r="CY21" s="75"/>
      <c r="CZ21" s="259"/>
      <c r="DA21" s="75"/>
      <c r="DB21" s="259"/>
      <c r="DC21" s="259"/>
      <c r="DD21" s="259"/>
      <c r="DE21" s="265"/>
      <c r="DF21" s="259"/>
    </row>
    <row r="22" spans="1:119" s="90" customFormat="1" ht="15" customHeight="1" thickBot="1">
      <c r="A22" s="21" t="s">
        <v>143</v>
      </c>
      <c r="B22" s="249"/>
      <c r="C22" s="89">
        <v>42094</v>
      </c>
      <c r="D22" s="249"/>
      <c r="E22" s="89">
        <v>42185</v>
      </c>
      <c r="F22" s="249"/>
      <c r="G22" s="89">
        <v>42277</v>
      </c>
      <c r="H22" s="249"/>
      <c r="I22" s="250">
        <v>42369</v>
      </c>
      <c r="J22" s="251"/>
      <c r="K22" s="89">
        <v>42460</v>
      </c>
      <c r="L22" s="249"/>
      <c r="M22" s="89">
        <v>42551</v>
      </c>
      <c r="N22" s="249"/>
      <c r="O22" s="89">
        <v>42643</v>
      </c>
      <c r="P22" s="249"/>
      <c r="Q22" s="250">
        <v>42735</v>
      </c>
      <c r="R22" s="251"/>
      <c r="S22" s="264" t="s">
        <v>102</v>
      </c>
      <c r="T22" s="249"/>
      <c r="U22" s="89">
        <v>42094</v>
      </c>
      <c r="V22" s="251"/>
      <c r="W22" s="89">
        <v>42185</v>
      </c>
      <c r="X22" s="251"/>
      <c r="Y22" s="89">
        <v>42277</v>
      </c>
      <c r="Z22" s="251"/>
      <c r="AA22" s="250">
        <v>42369</v>
      </c>
      <c r="AB22" s="251"/>
      <c r="AC22" s="89">
        <v>42460</v>
      </c>
      <c r="AD22" s="251"/>
      <c r="AE22" s="89">
        <v>42551</v>
      </c>
      <c r="AF22" s="251"/>
      <c r="AG22" s="89">
        <v>42643</v>
      </c>
      <c r="AH22" s="251"/>
      <c r="AI22" s="250">
        <v>42735</v>
      </c>
      <c r="AJ22" s="251"/>
      <c r="AK22" s="264" t="s">
        <v>102</v>
      </c>
      <c r="AL22" s="251"/>
      <c r="AM22" s="89">
        <v>42094</v>
      </c>
      <c r="AN22" s="251"/>
      <c r="AO22" s="89">
        <v>42185</v>
      </c>
      <c r="AP22" s="251"/>
      <c r="AQ22" s="89">
        <v>42277</v>
      </c>
      <c r="AR22" s="251"/>
      <c r="AS22" s="250">
        <v>42369</v>
      </c>
      <c r="AT22" s="251"/>
      <c r="AU22" s="89">
        <v>42460</v>
      </c>
      <c r="AV22" s="251"/>
      <c r="AW22" s="89">
        <v>42551</v>
      </c>
      <c r="AX22" s="251"/>
      <c r="AY22" s="89">
        <v>42643</v>
      </c>
      <c r="AZ22" s="251"/>
      <c r="BA22" s="250">
        <v>42735</v>
      </c>
      <c r="BB22" s="251"/>
      <c r="BC22" s="264" t="s">
        <v>102</v>
      </c>
      <c r="BD22" s="251"/>
      <c r="BE22" s="89">
        <v>42094</v>
      </c>
      <c r="BF22" s="251"/>
      <c r="BG22" s="89">
        <v>42185</v>
      </c>
      <c r="BH22" s="251"/>
      <c r="BI22" s="89">
        <v>42277</v>
      </c>
      <c r="BJ22" s="251"/>
      <c r="BK22" s="250">
        <v>42369</v>
      </c>
      <c r="BL22" s="251"/>
      <c r="BM22" s="89">
        <v>42460</v>
      </c>
      <c r="BN22" s="251"/>
      <c r="BO22" s="89">
        <v>42551</v>
      </c>
      <c r="BP22" s="251"/>
      <c r="BQ22" s="89">
        <v>42643</v>
      </c>
      <c r="BR22" s="251"/>
      <c r="BS22" s="250">
        <v>42735</v>
      </c>
      <c r="BT22" s="251"/>
      <c r="BU22" s="264" t="s">
        <v>102</v>
      </c>
      <c r="BV22" s="251"/>
      <c r="BW22" s="89">
        <v>42094</v>
      </c>
      <c r="BX22" s="251"/>
      <c r="BY22" s="89">
        <v>42185</v>
      </c>
      <c r="BZ22" s="251"/>
      <c r="CA22" s="89">
        <v>42277</v>
      </c>
      <c r="CB22" s="251"/>
      <c r="CC22" s="250">
        <v>42369</v>
      </c>
      <c r="CD22" s="251"/>
      <c r="CE22" s="89">
        <v>42460</v>
      </c>
      <c r="CF22" s="251"/>
      <c r="CG22" s="89">
        <v>42551</v>
      </c>
      <c r="CH22" s="251"/>
      <c r="CI22" s="89">
        <v>42643</v>
      </c>
      <c r="CJ22" s="251"/>
      <c r="CK22" s="250">
        <v>42735</v>
      </c>
      <c r="CL22" s="251"/>
      <c r="CM22" s="264" t="s">
        <v>102</v>
      </c>
      <c r="CN22" s="251"/>
      <c r="CO22" s="89">
        <v>42094</v>
      </c>
      <c r="CP22" s="251"/>
      <c r="CQ22" s="89">
        <v>42185</v>
      </c>
      <c r="CR22" s="251"/>
      <c r="CS22" s="89">
        <v>42277</v>
      </c>
      <c r="CT22" s="251"/>
      <c r="CU22" s="250">
        <v>42369</v>
      </c>
      <c r="CV22" s="251"/>
      <c r="CW22" s="89">
        <v>42460</v>
      </c>
      <c r="CX22" s="251"/>
      <c r="CY22" s="89">
        <v>42551</v>
      </c>
      <c r="CZ22" s="251"/>
      <c r="DA22" s="89">
        <v>42643</v>
      </c>
      <c r="DB22" s="251"/>
      <c r="DC22" s="250">
        <v>42735</v>
      </c>
      <c r="DD22" s="251"/>
      <c r="DE22" s="284" t="s">
        <v>102</v>
      </c>
      <c r="DF22" s="251"/>
      <c r="DH22" s="91"/>
      <c r="DI22" s="91"/>
      <c r="DJ22" s="91"/>
      <c r="DK22" s="91"/>
      <c r="DL22" s="91"/>
      <c r="DM22" s="91"/>
      <c r="DN22" s="91"/>
      <c r="DO22" s="91"/>
    </row>
    <row r="23" spans="1:119" s="94" customFormat="1" ht="12.75" customHeight="1">
      <c r="A23" s="15" t="s">
        <v>73</v>
      </c>
      <c r="B23" s="247"/>
      <c r="C23" s="92">
        <v>9824.3326699999998</v>
      </c>
      <c r="D23" s="247"/>
      <c r="E23" s="92">
        <v>8632.6154499999993</v>
      </c>
      <c r="F23" s="247"/>
      <c r="G23" s="92">
        <v>9007.8390199999994</v>
      </c>
      <c r="H23" s="247"/>
      <c r="I23" s="252">
        <v>9207.4182100000016</v>
      </c>
      <c r="J23" s="253"/>
      <c r="K23" s="92">
        <v>9611.4650999999994</v>
      </c>
      <c r="L23" s="247"/>
      <c r="M23" s="92">
        <v>11333.761</v>
      </c>
      <c r="N23" s="247"/>
      <c r="O23" s="92">
        <v>10946.47717</v>
      </c>
      <c r="P23" s="247"/>
      <c r="Q23" s="252">
        <v>10737.33619</v>
      </c>
      <c r="R23" s="253"/>
      <c r="S23" s="265">
        <f>IFERROR(IF((OR((Q23/I23)-1&lt;-Index!$H$4,(Q23/I23)-1&gt;Index!$H$4,AND(Q23&lt;0,I23&gt;0),AND(Q23&gt;0,I23&lt;0))),"n.m.",(Q23/I23)-1),"n.m.")</f>
        <v>0.16616145211459865</v>
      </c>
      <c r="T23" s="247"/>
      <c r="U23" s="92">
        <v>94.405760000000001</v>
      </c>
      <c r="V23" s="253"/>
      <c r="W23" s="92">
        <v>83.936899999999994</v>
      </c>
      <c r="X23" s="253"/>
      <c r="Y23" s="92">
        <v>92.919910000000002</v>
      </c>
      <c r="Z23" s="253"/>
      <c r="AA23" s="252">
        <v>112.4281</v>
      </c>
      <c r="AB23" s="253"/>
      <c r="AC23" s="92">
        <v>132.23523</v>
      </c>
      <c r="AD23" s="253"/>
      <c r="AE23" s="92">
        <v>177.61444</v>
      </c>
      <c r="AF23" s="253"/>
      <c r="AG23" s="92">
        <v>117.84108999999999</v>
      </c>
      <c r="AH23" s="253"/>
      <c r="AI23" s="252">
        <v>128.66032999999999</v>
      </c>
      <c r="AJ23" s="253"/>
      <c r="AK23" s="265">
        <f>IFERROR(IF((OR((AI23/AA23)-1&lt;-Index!$H$4,(AI23/AA23)-1&gt;Index!$H$4,AND(AI23&lt;0,AA23&gt;0),AND(AI23&gt;0,AA23&lt;0))),"n.m.",(AI23/AA23)-1),"n.m.")</f>
        <v>0.14437876296050534</v>
      </c>
      <c r="AL23" s="253"/>
      <c r="AM23" s="92">
        <v>9484.6662899999992</v>
      </c>
      <c r="AN23" s="253"/>
      <c r="AO23" s="92">
        <v>8282.9648899999993</v>
      </c>
      <c r="AP23" s="253"/>
      <c r="AQ23" s="92">
        <v>8696.1489399999991</v>
      </c>
      <c r="AR23" s="253"/>
      <c r="AS23" s="252">
        <v>8834.2003000000004</v>
      </c>
      <c r="AT23" s="253"/>
      <c r="AU23" s="92">
        <v>9318.4748600000003</v>
      </c>
      <c r="AV23" s="253"/>
      <c r="AW23" s="92">
        <v>11004.516369999999</v>
      </c>
      <c r="AX23" s="253"/>
      <c r="AY23" s="92">
        <v>10699.55155</v>
      </c>
      <c r="AZ23" s="253"/>
      <c r="BA23" s="252">
        <v>10393.671689999999</v>
      </c>
      <c r="BB23" s="253"/>
      <c r="BC23" s="265">
        <f>IFERROR(IF((OR((BA23/AS23)-1&lt;-Index!$H$4,(BA23/AS23)-1&gt;Index!$H$4,AND(BA23&lt;0,AS23&gt;0),AND(BA23&gt;0,AS23&lt;0))),"n.m.",(BA23/AS23)-1),"n.m.")</f>
        <v>0.17652660535668385</v>
      </c>
      <c r="BD23" s="253"/>
      <c r="BE23" s="92">
        <v>1.712E-2</v>
      </c>
      <c r="BF23" s="253"/>
      <c r="BG23" s="92">
        <v>2.384E-2</v>
      </c>
      <c r="BH23" s="253"/>
      <c r="BI23" s="92">
        <v>2.384E-2</v>
      </c>
      <c r="BJ23" s="253"/>
      <c r="BK23" s="252">
        <v>2.0199999999999999E-2</v>
      </c>
      <c r="BL23" s="253"/>
      <c r="BM23" s="92">
        <v>1.593E-2</v>
      </c>
      <c r="BN23" s="253"/>
      <c r="BO23" s="92">
        <v>1.3339999999999999E-2</v>
      </c>
      <c r="BP23" s="253"/>
      <c r="BQ23" s="92">
        <v>1.1810000000000001E-2</v>
      </c>
      <c r="BR23" s="253"/>
      <c r="BS23" s="252">
        <v>1.291E-2</v>
      </c>
      <c r="BT23" s="253"/>
      <c r="BU23" s="265">
        <f>IFERROR(IF((OR((BS23/BK23)-1&lt;-Index!$H$4,(BS23/BK23)-1&gt;Index!$H$4,AND(BS23&lt;0,BK23&gt;0),AND(BS23&gt;0,BK23&lt;0))),"n.m.",(BS23/BK23)-1),"n.m.")</f>
        <v>-0.36089108910891088</v>
      </c>
      <c r="BV23" s="253"/>
      <c r="BW23" s="92">
        <v>702.62221999999997</v>
      </c>
      <c r="BX23" s="253"/>
      <c r="BY23" s="92">
        <v>696.92809999999997</v>
      </c>
      <c r="BZ23" s="253"/>
      <c r="CA23" s="92">
        <v>669.81521999999995</v>
      </c>
      <c r="CB23" s="253"/>
      <c r="CC23" s="252">
        <v>750.02967000000001</v>
      </c>
      <c r="CD23" s="253"/>
      <c r="CE23" s="92">
        <v>440.56022999999999</v>
      </c>
      <c r="CF23" s="253"/>
      <c r="CG23" s="92">
        <v>484.56728000000004</v>
      </c>
      <c r="CH23" s="253"/>
      <c r="CI23" s="92">
        <v>470.71247999999997</v>
      </c>
      <c r="CJ23" s="253"/>
      <c r="CK23" s="252">
        <v>615.39208999999994</v>
      </c>
      <c r="CL23" s="253"/>
      <c r="CM23" s="265">
        <f>IFERROR(IF((OR((CK23/CC23)-1&lt;-Index!$H$4,(CK23/CC23)-1&gt;Index!$H$4,AND(CK23&lt;0,CC23&gt;0),AND(CK23&gt;0,CC23&lt;0))),"n.m.",(CK23/CC23)-1),"n.m.")</f>
        <v>-0.17950967193071188</v>
      </c>
      <c r="CN23" s="253"/>
      <c r="CO23" s="92">
        <v>-457.37871999999999</v>
      </c>
      <c r="CP23" s="253"/>
      <c r="CQ23" s="92">
        <v>-431.23828000000003</v>
      </c>
      <c r="CR23" s="253"/>
      <c r="CS23" s="92">
        <v>-451.06889000000001</v>
      </c>
      <c r="CT23" s="253"/>
      <c r="CU23" s="252">
        <v>-489.26006000000001</v>
      </c>
      <c r="CV23" s="253"/>
      <c r="CW23" s="92">
        <v>-279.82115000000005</v>
      </c>
      <c r="CX23" s="253"/>
      <c r="CY23" s="92">
        <v>-332.95042999999998</v>
      </c>
      <c r="CZ23" s="253"/>
      <c r="DA23" s="92">
        <v>-341.63976000000002</v>
      </c>
      <c r="DB23" s="253"/>
      <c r="DC23" s="252">
        <v>-400.40083000000004</v>
      </c>
      <c r="DD23" s="253"/>
      <c r="DE23" s="265">
        <f>IFERROR(IF((OR((DC23/CU23)-1&lt;-Index!$H$4,(DC23/CU23)-1&gt;Index!$H$4,AND(DC23&lt;0,CU23&gt;0),AND(DC23&gt;0,CU23&lt;0))),"n.m.",(DC23/CU23)-1),"n.m.")</f>
        <v>-0.18161962781102547</v>
      </c>
      <c r="DF23" s="253"/>
      <c r="DH23" s="98"/>
    </row>
    <row r="24" spans="1:119" s="94" customFormat="1" ht="12.75" customHeight="1">
      <c r="A24" s="232" t="s">
        <v>74</v>
      </c>
      <c r="B24" s="247"/>
      <c r="C24" s="233">
        <v>26042.549579999999</v>
      </c>
      <c r="D24" s="247"/>
      <c r="E24" s="233">
        <v>25373.17468</v>
      </c>
      <c r="F24" s="247"/>
      <c r="G24" s="233">
        <v>24885.045620000001</v>
      </c>
      <c r="H24" s="247"/>
      <c r="I24" s="254">
        <v>25530.775570000002</v>
      </c>
      <c r="J24" s="253"/>
      <c r="K24" s="233">
        <v>24348.70146</v>
      </c>
      <c r="L24" s="247"/>
      <c r="M24" s="233">
        <v>24758.3874</v>
      </c>
      <c r="N24" s="247"/>
      <c r="O24" s="233">
        <v>24804.672170000002</v>
      </c>
      <c r="P24" s="247"/>
      <c r="Q24" s="254">
        <v>13038.30868</v>
      </c>
      <c r="R24" s="253"/>
      <c r="S24" s="266">
        <f>IFERROR(IF((OR((Q24/I24)-1&lt;-Index!$H$4,(Q24/I24)-1&gt;Index!$H$4,AND(Q24&lt;0,I24&gt;0),AND(Q24&gt;0,I24&lt;0))),"n.m.",(Q24/I24)-1),"n.m.")</f>
        <v>-0.48931012125927364</v>
      </c>
      <c r="T24" s="247"/>
      <c r="U24" s="233">
        <v>1165.9926799999998</v>
      </c>
      <c r="V24" s="253"/>
      <c r="W24" s="233">
        <v>970.23156000000006</v>
      </c>
      <c r="X24" s="253"/>
      <c r="Y24" s="233">
        <v>933.25221999999997</v>
      </c>
      <c r="Z24" s="253"/>
      <c r="AA24" s="254">
        <v>901.03192000000001</v>
      </c>
      <c r="AB24" s="253"/>
      <c r="AC24" s="233">
        <v>874.87361999999996</v>
      </c>
      <c r="AD24" s="253"/>
      <c r="AE24" s="233">
        <v>972.78978000000006</v>
      </c>
      <c r="AF24" s="253"/>
      <c r="AG24" s="233">
        <v>905.71765000000005</v>
      </c>
      <c r="AH24" s="253"/>
      <c r="AI24" s="254">
        <v>863.90093000000002</v>
      </c>
      <c r="AJ24" s="253"/>
      <c r="AK24" s="266">
        <f>IFERROR(IF((OR((AI24/AA24)-1&lt;-Index!$H$4,(AI24/AA24)-1&gt;Index!$H$4,AND(AI24&lt;0,AA24&gt;0),AND(AI24&gt;0,AA24&lt;0))),"n.m.",(AI24/AA24)-1),"n.m.")</f>
        <v>-4.1209405766668095E-2</v>
      </c>
      <c r="AL24" s="253"/>
      <c r="AM24" s="233">
        <v>5542.9775199999995</v>
      </c>
      <c r="AN24" s="253"/>
      <c r="AO24" s="233">
        <v>4134.4862499999999</v>
      </c>
      <c r="AP24" s="253"/>
      <c r="AQ24" s="233">
        <v>4675.8423300000004</v>
      </c>
      <c r="AR24" s="253"/>
      <c r="AS24" s="254">
        <v>5806.7549500000005</v>
      </c>
      <c r="AT24" s="253"/>
      <c r="AU24" s="233">
        <v>5051.9177300000001</v>
      </c>
      <c r="AV24" s="253"/>
      <c r="AW24" s="233">
        <v>5702.52531</v>
      </c>
      <c r="AX24" s="253"/>
      <c r="AY24" s="233">
        <v>5697.7174500000001</v>
      </c>
      <c r="AZ24" s="253"/>
      <c r="BA24" s="254">
        <v>5550.6197999999995</v>
      </c>
      <c r="BB24" s="253"/>
      <c r="BC24" s="266">
        <f>IFERROR(IF((OR((BA24/AS24)-1&lt;-Index!$H$4,(BA24/AS24)-1&gt;Index!$H$4,AND(BA24&lt;0,AS24&gt;0),AND(BA24&gt;0,AS24&lt;0))),"n.m.",(BA24/AS24)-1),"n.m.")</f>
        <v>-4.4109860361853381E-2</v>
      </c>
      <c r="BD24" s="253"/>
      <c r="BE24" s="233">
        <v>173.53419</v>
      </c>
      <c r="BF24" s="253"/>
      <c r="BG24" s="233">
        <v>173.53419</v>
      </c>
      <c r="BH24" s="253"/>
      <c r="BI24" s="233">
        <v>173.53419</v>
      </c>
      <c r="BJ24" s="253"/>
      <c r="BK24" s="254">
        <v>173.53419</v>
      </c>
      <c r="BL24" s="253"/>
      <c r="BM24" s="233">
        <v>173.53419</v>
      </c>
      <c r="BN24" s="253"/>
      <c r="BO24" s="233">
        <v>173.53419</v>
      </c>
      <c r="BP24" s="253"/>
      <c r="BQ24" s="233">
        <v>173.53419</v>
      </c>
      <c r="BR24" s="253"/>
      <c r="BS24" s="254">
        <v>173.53419</v>
      </c>
      <c r="BT24" s="253"/>
      <c r="BU24" s="266">
        <f>IFERROR(IF((OR((BS24/BK24)-1&lt;-Index!$H$4,(BS24/BK24)-1&gt;Index!$H$4,AND(BS24&lt;0,BK24&gt;0),AND(BS24&gt;0,BK24&lt;0))),"n.m.",(BS24/BK24)-1),"n.m.")</f>
        <v>0</v>
      </c>
      <c r="BV24" s="253"/>
      <c r="BW24" s="233">
        <v>22575.277389999999</v>
      </c>
      <c r="BX24" s="253"/>
      <c r="BY24" s="233">
        <v>23571.26728</v>
      </c>
      <c r="BZ24" s="253"/>
      <c r="CA24" s="233">
        <v>22743.161319999999</v>
      </c>
      <c r="CB24" s="253"/>
      <c r="CC24" s="254">
        <v>21776.56984</v>
      </c>
      <c r="CD24" s="253"/>
      <c r="CE24" s="233">
        <v>20433.327850000001</v>
      </c>
      <c r="CF24" s="253"/>
      <c r="CG24" s="233">
        <v>20053.080719999998</v>
      </c>
      <c r="CH24" s="253"/>
      <c r="CI24" s="233">
        <v>20469.465629999999</v>
      </c>
      <c r="CJ24" s="253"/>
      <c r="CK24" s="254">
        <v>8423.8286199999984</v>
      </c>
      <c r="CL24" s="253"/>
      <c r="CM24" s="266">
        <f>IFERROR(IF((OR((CK24/CC24)-1&lt;-Index!$H$4,(CK24/CC24)-1&gt;Index!$H$4,AND(CK24&lt;0,CC24&gt;0),AND(CK24&gt;0,CC24&lt;0))),"n.m.",(CK24/CC24)-1),"n.m.")</f>
        <v>-0.61317008684596408</v>
      </c>
      <c r="CN24" s="253"/>
      <c r="CO24" s="233">
        <v>-3415.2322000000004</v>
      </c>
      <c r="CP24" s="253"/>
      <c r="CQ24" s="233">
        <v>-3476.3445999999999</v>
      </c>
      <c r="CR24" s="253"/>
      <c r="CS24" s="233">
        <v>-3640.7444399999999</v>
      </c>
      <c r="CT24" s="253"/>
      <c r="CU24" s="254">
        <v>-3127.1153300000001</v>
      </c>
      <c r="CV24" s="253"/>
      <c r="CW24" s="233">
        <v>-2184.9519300000002</v>
      </c>
      <c r="CX24" s="253"/>
      <c r="CY24" s="233">
        <v>-2143.5426000000002</v>
      </c>
      <c r="CZ24" s="253"/>
      <c r="DA24" s="233">
        <v>-2441.7627499999999</v>
      </c>
      <c r="DB24" s="253"/>
      <c r="DC24" s="254">
        <v>-1973.5748600000002</v>
      </c>
      <c r="DD24" s="253"/>
      <c r="DE24" s="266">
        <f>IFERROR(IF((OR((DC24/CU24)-1&lt;-Index!$H$4,(DC24/CU24)-1&gt;Index!$H$4,AND(DC24&lt;0,CU24&gt;0),AND(DC24&gt;0,CU24&lt;0))),"n.m.",(DC24/CU24)-1),"n.m.")</f>
        <v>-0.36888325126147481</v>
      </c>
      <c r="DF24" s="253"/>
      <c r="DH24" s="98"/>
    </row>
    <row r="25" spans="1:119" s="94" customFormat="1" ht="12.75" customHeight="1">
      <c r="A25" s="232" t="s">
        <v>75</v>
      </c>
      <c r="B25" s="247"/>
      <c r="C25" s="233">
        <v>25361.062679999999</v>
      </c>
      <c r="D25" s="247"/>
      <c r="E25" s="233">
        <v>24280.841239999998</v>
      </c>
      <c r="F25" s="247"/>
      <c r="G25" s="233">
        <v>22310.711950000001</v>
      </c>
      <c r="H25" s="247"/>
      <c r="I25" s="254">
        <v>20659.805319999999</v>
      </c>
      <c r="J25" s="253"/>
      <c r="K25" s="233">
        <v>25315.109420000001</v>
      </c>
      <c r="L25" s="247"/>
      <c r="M25" s="233">
        <v>24249.647100000002</v>
      </c>
      <c r="N25" s="247"/>
      <c r="O25" s="233">
        <v>22788.728930000001</v>
      </c>
      <c r="P25" s="247"/>
      <c r="Q25" s="254">
        <v>21359.827000000001</v>
      </c>
      <c r="R25" s="253"/>
      <c r="S25" s="266">
        <f>IFERROR(IF((OR((Q25/I25)-1&lt;-Index!$H$4,(Q25/I25)-1&gt;Index!$H$4,AND(Q25&lt;0,I25&gt;0),AND(Q25&gt;0,I25&lt;0))),"n.m.",(Q25/I25)-1),"n.m.")</f>
        <v>3.3883266040379167E-2</v>
      </c>
      <c r="T25" s="247"/>
      <c r="U25" s="233">
        <v>22071.305379999998</v>
      </c>
      <c r="V25" s="253"/>
      <c r="W25" s="233">
        <v>20832.823840000001</v>
      </c>
      <c r="X25" s="253"/>
      <c r="Y25" s="233">
        <v>18857.868839999999</v>
      </c>
      <c r="Z25" s="253"/>
      <c r="AA25" s="254">
        <v>17070.57359</v>
      </c>
      <c r="AB25" s="253"/>
      <c r="AC25" s="233">
        <v>21563.907239999997</v>
      </c>
      <c r="AD25" s="253"/>
      <c r="AE25" s="233">
        <v>20528.36203</v>
      </c>
      <c r="AF25" s="253"/>
      <c r="AG25" s="233">
        <v>18906.49494</v>
      </c>
      <c r="AH25" s="253"/>
      <c r="AI25" s="254">
        <v>17275.972229999999</v>
      </c>
      <c r="AJ25" s="253"/>
      <c r="AK25" s="266">
        <f>IFERROR(IF((OR((AI25/AA25)-1&lt;-Index!$H$4,(AI25/AA25)-1&gt;Index!$H$4,AND(AI25&lt;0,AA25&gt;0),AND(AI25&gt;0,AA25&lt;0))),"n.m.",(AI25/AA25)-1),"n.m.")</f>
        <v>1.2032322107812687E-2</v>
      </c>
      <c r="AL25" s="253"/>
      <c r="AM25" s="233">
        <v>3328.19319</v>
      </c>
      <c r="AN25" s="253"/>
      <c r="AO25" s="233">
        <v>3470.86715</v>
      </c>
      <c r="AP25" s="253"/>
      <c r="AQ25" s="233">
        <v>3477.94292</v>
      </c>
      <c r="AR25" s="253"/>
      <c r="AS25" s="254">
        <v>3604.6825400000002</v>
      </c>
      <c r="AT25" s="253"/>
      <c r="AU25" s="233">
        <v>3774.7946499999998</v>
      </c>
      <c r="AV25" s="253"/>
      <c r="AW25" s="233">
        <v>3747.8832000000002</v>
      </c>
      <c r="AX25" s="253"/>
      <c r="AY25" s="233">
        <v>3903.8436400000001</v>
      </c>
      <c r="AZ25" s="253"/>
      <c r="BA25" s="254">
        <v>4108.3386099999998</v>
      </c>
      <c r="BB25" s="253"/>
      <c r="BC25" s="266">
        <f>IFERROR(IF((OR((BA25/AS25)-1&lt;-Index!$H$4,(BA25/AS25)-1&gt;Index!$H$4,AND(BA25&lt;0,AS25&gt;0),AND(BA25&gt;0,AS25&lt;0))),"n.m.",(BA25/AS25)-1),"n.m.")</f>
        <v>0.13972272576325118</v>
      </c>
      <c r="BD25" s="253"/>
      <c r="BE25" s="233">
        <v>0</v>
      </c>
      <c r="BF25" s="253"/>
      <c r="BG25" s="233">
        <v>0</v>
      </c>
      <c r="BH25" s="253"/>
      <c r="BI25" s="233">
        <v>0</v>
      </c>
      <c r="BJ25" s="253"/>
      <c r="BK25" s="254">
        <v>0</v>
      </c>
      <c r="BL25" s="253"/>
      <c r="BM25" s="233">
        <v>0</v>
      </c>
      <c r="BN25" s="253"/>
      <c r="BO25" s="233">
        <v>0</v>
      </c>
      <c r="BP25" s="253"/>
      <c r="BQ25" s="233">
        <v>0</v>
      </c>
      <c r="BR25" s="253"/>
      <c r="BS25" s="254">
        <v>0</v>
      </c>
      <c r="BT25" s="253"/>
      <c r="BU25" s="266" t="str">
        <f>IFERROR(IF((OR((BS25/BK25)-1&lt;-Index!$H$4,(BS25/BK25)-1&gt;Index!$H$4,AND(BS25&lt;0,BK25&gt;0),AND(BS25&gt;0,BK25&lt;0))),"n.m.",(BS25/BK25)-1),"n.m.")</f>
        <v>n.m.</v>
      </c>
      <c r="BV25" s="253"/>
      <c r="BW25" s="233">
        <v>0</v>
      </c>
      <c r="BX25" s="253"/>
      <c r="BY25" s="233">
        <v>0</v>
      </c>
      <c r="BZ25" s="253"/>
      <c r="CA25" s="233">
        <v>0</v>
      </c>
      <c r="CB25" s="253"/>
      <c r="CC25" s="254">
        <v>0</v>
      </c>
      <c r="CD25" s="253"/>
      <c r="CE25" s="233">
        <v>0</v>
      </c>
      <c r="CF25" s="253"/>
      <c r="CG25" s="233">
        <v>0</v>
      </c>
      <c r="CH25" s="253"/>
      <c r="CI25" s="233">
        <v>0</v>
      </c>
      <c r="CJ25" s="253"/>
      <c r="CK25" s="254">
        <v>0</v>
      </c>
      <c r="CL25" s="253"/>
      <c r="CM25" s="266" t="str">
        <f>IFERROR(IF((OR((CK25/CC25)-1&lt;-Index!$H$4,(CK25/CC25)-1&gt;Index!$H$4,AND(CK25&lt;0,CC25&gt;0),AND(CK25&gt;0,CC25&lt;0))),"n.m.",(CK25/CC25)-1),"n.m.")</f>
        <v>n.m.</v>
      </c>
      <c r="CN25" s="253"/>
      <c r="CO25" s="233">
        <v>-38.435890000000001</v>
      </c>
      <c r="CP25" s="253"/>
      <c r="CQ25" s="233">
        <v>-22.84975</v>
      </c>
      <c r="CR25" s="253"/>
      <c r="CS25" s="233">
        <v>-25.099810000000002</v>
      </c>
      <c r="CT25" s="253"/>
      <c r="CU25" s="254">
        <v>-15.450809999999999</v>
      </c>
      <c r="CV25" s="253"/>
      <c r="CW25" s="233">
        <v>-23.592470000000002</v>
      </c>
      <c r="CX25" s="253"/>
      <c r="CY25" s="233">
        <v>-26.598130000000001</v>
      </c>
      <c r="CZ25" s="253"/>
      <c r="DA25" s="233">
        <v>-21.609650000000002</v>
      </c>
      <c r="DB25" s="253"/>
      <c r="DC25" s="254">
        <v>-24.483840000000001</v>
      </c>
      <c r="DD25" s="253"/>
      <c r="DE25" s="266">
        <f>IFERROR(IF((OR((DC25/CU25)-1&lt;-Index!$H$4,(DC25/CU25)-1&gt;Index!$H$4,AND(DC25&lt;0,CU25&gt;0),AND(DC25&gt;0,CU25&lt;0))),"n.m.",(DC25/CU25)-1),"n.m.")</f>
        <v>0.58463148533960374</v>
      </c>
      <c r="DF25" s="253"/>
      <c r="DH25" s="98"/>
    </row>
    <row r="26" spans="1:119" s="94" customFormat="1" ht="12.75" customHeight="1">
      <c r="A26" s="232" t="s">
        <v>76</v>
      </c>
      <c r="B26" s="247"/>
      <c r="C26" s="233">
        <v>72234.46574</v>
      </c>
      <c r="D26" s="247"/>
      <c r="E26" s="233">
        <v>72101.172500000001</v>
      </c>
      <c r="F26" s="247"/>
      <c r="G26" s="233">
        <v>71716.247340000002</v>
      </c>
      <c r="H26" s="247"/>
      <c r="I26" s="254">
        <v>72003.327340000003</v>
      </c>
      <c r="J26" s="253"/>
      <c r="K26" s="233">
        <v>70861.975560000006</v>
      </c>
      <c r="L26" s="247"/>
      <c r="M26" s="233">
        <v>71558.969239999991</v>
      </c>
      <c r="N26" s="247"/>
      <c r="O26" s="233">
        <v>71545.327849999987</v>
      </c>
      <c r="P26" s="247"/>
      <c r="Q26" s="254">
        <v>72372.579830000002</v>
      </c>
      <c r="R26" s="253"/>
      <c r="S26" s="266">
        <f>IFERROR(IF((OR((Q26/I26)-1&lt;-Index!$H$4,(Q26/I26)-1&gt;Index!$H$4,AND(Q26&lt;0,I26&gt;0),AND(Q26&gt;0,I26&lt;0))),"n.m.",(Q26/I26)-1),"n.m.")</f>
        <v>5.1282698125378889E-3</v>
      </c>
      <c r="T26" s="247"/>
      <c r="U26" s="233">
        <v>61804.7644</v>
      </c>
      <c r="V26" s="253"/>
      <c r="W26" s="233">
        <v>61584.03327</v>
      </c>
      <c r="X26" s="253"/>
      <c r="Y26" s="233">
        <v>61229.246429999999</v>
      </c>
      <c r="Z26" s="253"/>
      <c r="AA26" s="254">
        <v>61169.414340000003</v>
      </c>
      <c r="AB26" s="253"/>
      <c r="AC26" s="233">
        <v>60116.223939999996</v>
      </c>
      <c r="AD26" s="253"/>
      <c r="AE26" s="233">
        <v>61011.549399999996</v>
      </c>
      <c r="AF26" s="253"/>
      <c r="AG26" s="233">
        <v>60935.404920000001</v>
      </c>
      <c r="AH26" s="253"/>
      <c r="AI26" s="254">
        <v>61616.64675</v>
      </c>
      <c r="AJ26" s="253"/>
      <c r="AK26" s="266">
        <f>IFERROR(IF((OR((AI26/AA26)-1&lt;-Index!$H$4,(AI26/AA26)-1&gt;Index!$H$4,AND(AI26&lt;0,AA26&gt;0),AND(AI26&gt;0,AA26&lt;0))),"n.m.",(AI26/AA26)-1),"n.m.")</f>
        <v>7.3113730910374652E-3</v>
      </c>
      <c r="AL26" s="253"/>
      <c r="AM26" s="233">
        <v>10452.957339999999</v>
      </c>
      <c r="AN26" s="253"/>
      <c r="AO26" s="233">
        <v>10542.445159999999</v>
      </c>
      <c r="AP26" s="253"/>
      <c r="AQ26" s="233">
        <v>10524.47561</v>
      </c>
      <c r="AR26" s="253"/>
      <c r="AS26" s="254">
        <v>10857.06157</v>
      </c>
      <c r="AT26" s="253"/>
      <c r="AU26" s="233">
        <v>10770.876699999999</v>
      </c>
      <c r="AV26" s="253"/>
      <c r="AW26" s="233">
        <v>10573.766210000002</v>
      </c>
      <c r="AX26" s="253"/>
      <c r="AY26" s="233">
        <v>10639.12833</v>
      </c>
      <c r="AZ26" s="253"/>
      <c r="BA26" s="254">
        <v>10790.166310000001</v>
      </c>
      <c r="BB26" s="253"/>
      <c r="BC26" s="266">
        <f>IFERROR(IF((OR((BA26/AS26)-1&lt;-Index!$H$4,(BA26/AS26)-1&gt;Index!$H$4,AND(BA26&lt;0,AS26&gt;0),AND(BA26&gt;0,AS26&lt;0))),"n.m.",(BA26/AS26)-1),"n.m.")</f>
        <v>-6.1614516569421518E-3</v>
      </c>
      <c r="BD26" s="253"/>
      <c r="BE26" s="233">
        <v>0</v>
      </c>
      <c r="BF26" s="253"/>
      <c r="BG26" s="233">
        <v>0</v>
      </c>
      <c r="BH26" s="253"/>
      <c r="BI26" s="233">
        <v>0</v>
      </c>
      <c r="BJ26" s="253"/>
      <c r="BK26" s="254">
        <v>0</v>
      </c>
      <c r="BL26" s="253"/>
      <c r="BM26" s="233">
        <v>0</v>
      </c>
      <c r="BN26" s="253"/>
      <c r="BO26" s="233">
        <v>0</v>
      </c>
      <c r="BP26" s="253"/>
      <c r="BQ26" s="233">
        <v>0</v>
      </c>
      <c r="BR26" s="253"/>
      <c r="BS26" s="254">
        <v>0</v>
      </c>
      <c r="BT26" s="253"/>
      <c r="BU26" s="266" t="str">
        <f>IFERROR(IF((OR((BS26/BK26)-1&lt;-Index!$H$4,(BS26/BK26)-1&gt;Index!$H$4,AND(BS26&lt;0,BK26&gt;0),AND(BS26&gt;0,BK26&lt;0))),"n.m.",(BS26/BK26)-1),"n.m.")</f>
        <v>n.m.</v>
      </c>
      <c r="BV26" s="253"/>
      <c r="BW26" s="233">
        <v>0</v>
      </c>
      <c r="BX26" s="253"/>
      <c r="BY26" s="233">
        <v>0</v>
      </c>
      <c r="BZ26" s="253"/>
      <c r="CA26" s="233">
        <v>0</v>
      </c>
      <c r="CB26" s="253"/>
      <c r="CC26" s="254">
        <v>0</v>
      </c>
      <c r="CD26" s="253"/>
      <c r="CE26" s="233">
        <v>0</v>
      </c>
      <c r="CF26" s="253"/>
      <c r="CG26" s="233">
        <v>0</v>
      </c>
      <c r="CH26" s="253"/>
      <c r="CI26" s="233">
        <v>0</v>
      </c>
      <c r="CJ26" s="253"/>
      <c r="CK26" s="254">
        <v>0</v>
      </c>
      <c r="CL26" s="253"/>
      <c r="CM26" s="266" t="str">
        <f>IFERROR(IF((OR((CK26/CC26)-1&lt;-Index!$H$4,(CK26/CC26)-1&gt;Index!$H$4,AND(CK26&lt;0,CC26&gt;0),AND(CK26&gt;0,CC26&lt;0))),"n.m.",(CK26/CC26)-1),"n.m.")</f>
        <v>n.m.</v>
      </c>
      <c r="CN26" s="253"/>
      <c r="CO26" s="233">
        <v>-23.256</v>
      </c>
      <c r="CP26" s="253"/>
      <c r="CQ26" s="233">
        <v>-25.30593</v>
      </c>
      <c r="CR26" s="253"/>
      <c r="CS26" s="233">
        <v>-37.474699999999999</v>
      </c>
      <c r="CT26" s="253"/>
      <c r="CU26" s="254">
        <v>-23.148569999999999</v>
      </c>
      <c r="CV26" s="253"/>
      <c r="CW26" s="233">
        <v>-25.125080000000001</v>
      </c>
      <c r="CX26" s="253"/>
      <c r="CY26" s="233">
        <v>-26.34637</v>
      </c>
      <c r="CZ26" s="253"/>
      <c r="DA26" s="233">
        <v>-29.205400000000001</v>
      </c>
      <c r="DB26" s="253"/>
      <c r="DC26" s="254">
        <v>-34.233230000000006</v>
      </c>
      <c r="DD26" s="253"/>
      <c r="DE26" s="266">
        <f>IFERROR(IF((OR((DC26/CU26)-1&lt;-Index!$H$4,(DC26/CU26)-1&gt;Index!$H$4,AND(DC26&lt;0,CU26&gt;0),AND(DC26&gt;0,CU26&lt;0))),"n.m.",(DC26/CU26)-1),"n.m.")</f>
        <v>0.47884858546337883</v>
      </c>
      <c r="DF26" s="253"/>
      <c r="DH26" s="98"/>
    </row>
    <row r="27" spans="1:119" s="94" customFormat="1" ht="12.75" customHeight="1">
      <c r="A27" s="232" t="s">
        <v>77</v>
      </c>
      <c r="B27" s="247"/>
      <c r="C27" s="233">
        <v>498848.28723000002</v>
      </c>
      <c r="D27" s="247"/>
      <c r="E27" s="233">
        <v>478874.34568000003</v>
      </c>
      <c r="F27" s="247"/>
      <c r="G27" s="233">
        <v>479732.04320000001</v>
      </c>
      <c r="H27" s="247"/>
      <c r="I27" s="254">
        <v>486221.70199000003</v>
      </c>
      <c r="J27" s="253"/>
      <c r="K27" s="233">
        <v>497533.73343999998</v>
      </c>
      <c r="L27" s="247"/>
      <c r="M27" s="233">
        <v>501591.57672000001</v>
      </c>
      <c r="N27" s="247"/>
      <c r="O27" s="233">
        <v>509305.88105999999</v>
      </c>
      <c r="P27" s="247"/>
      <c r="Q27" s="254">
        <v>505459.69283999997</v>
      </c>
      <c r="R27" s="253"/>
      <c r="S27" s="266">
        <f>IFERROR(IF((OR((Q27/I27)-1&lt;-Index!$H$4,(Q27/I27)-1&gt;Index!$H$4,AND(Q27&lt;0,I27&gt;0),AND(Q27&gt;0,I27&lt;0))),"n.m.",(Q27/I27)-1),"n.m.")</f>
        <v>3.9566294082026721E-2</v>
      </c>
      <c r="T27" s="247"/>
      <c r="U27" s="233">
        <v>14892.18475</v>
      </c>
      <c r="V27" s="253"/>
      <c r="W27" s="233">
        <v>14457.960279999999</v>
      </c>
      <c r="X27" s="253"/>
      <c r="Y27" s="233">
        <v>14287.273949999999</v>
      </c>
      <c r="Z27" s="253"/>
      <c r="AA27" s="254">
        <v>14407.315970000001</v>
      </c>
      <c r="AB27" s="253"/>
      <c r="AC27" s="233">
        <v>14667.032660000001</v>
      </c>
      <c r="AD27" s="253"/>
      <c r="AE27" s="233">
        <v>14722.37084</v>
      </c>
      <c r="AF27" s="253"/>
      <c r="AG27" s="233">
        <v>14867.1567</v>
      </c>
      <c r="AH27" s="253"/>
      <c r="AI27" s="254">
        <v>14836.701859999999</v>
      </c>
      <c r="AJ27" s="253"/>
      <c r="AK27" s="266">
        <f>IFERROR(IF((OR((AI27/AA27)-1&lt;-Index!$H$4,(AI27/AA27)-1&gt;Index!$H$4,AND(AI27&lt;0,AA27&gt;0),AND(AI27&gt;0,AA27&lt;0))),"n.m.",(AI27/AA27)-1),"n.m.")</f>
        <v>2.9803322901649221E-2</v>
      </c>
      <c r="AL27" s="253"/>
      <c r="AM27" s="233">
        <v>484160.56910000002</v>
      </c>
      <c r="AN27" s="253"/>
      <c r="AO27" s="233">
        <v>464619.87874999997</v>
      </c>
      <c r="AP27" s="253"/>
      <c r="AQ27" s="233">
        <v>465647.34824000002</v>
      </c>
      <c r="AR27" s="253"/>
      <c r="AS27" s="254">
        <v>472009.83382999996</v>
      </c>
      <c r="AT27" s="253"/>
      <c r="AU27" s="233">
        <v>483066.85414999997</v>
      </c>
      <c r="AV27" s="253"/>
      <c r="AW27" s="233">
        <v>487089.12705000001</v>
      </c>
      <c r="AX27" s="253"/>
      <c r="AY27" s="233">
        <v>494661.38957</v>
      </c>
      <c r="AZ27" s="253"/>
      <c r="BA27" s="254">
        <v>490876.47281000001</v>
      </c>
      <c r="BB27" s="253"/>
      <c r="BC27" s="266">
        <f>IFERROR(IF((OR((BA27/AS27)-1&lt;-Index!$H$4,(BA27/AS27)-1&gt;Index!$H$4,AND(BA27&lt;0,AS27&gt;0),AND(BA27&gt;0,AS27&lt;0))),"n.m.",(BA27/AS27)-1),"n.m.")</f>
        <v>3.9970859985927865E-2</v>
      </c>
      <c r="BD27" s="253"/>
      <c r="BE27" s="233">
        <v>0</v>
      </c>
      <c r="BF27" s="253"/>
      <c r="BG27" s="233">
        <v>0</v>
      </c>
      <c r="BH27" s="253"/>
      <c r="BI27" s="233">
        <v>0</v>
      </c>
      <c r="BJ27" s="253"/>
      <c r="BK27" s="254">
        <v>0</v>
      </c>
      <c r="BL27" s="253"/>
      <c r="BM27" s="233">
        <v>0</v>
      </c>
      <c r="BN27" s="253"/>
      <c r="BO27" s="233">
        <v>0</v>
      </c>
      <c r="BP27" s="253"/>
      <c r="BQ27" s="233">
        <v>0</v>
      </c>
      <c r="BR27" s="253"/>
      <c r="BS27" s="254">
        <v>0</v>
      </c>
      <c r="BT27" s="253"/>
      <c r="BU27" s="266" t="str">
        <f>IFERROR(IF((OR((BS27/BK27)-1&lt;-Index!$H$4,(BS27/BK27)-1&gt;Index!$H$4,AND(BS27&lt;0,BK27&gt;0),AND(BS27&gt;0,BK27&lt;0))),"n.m.",(BS27/BK27)-1),"n.m.")</f>
        <v>n.m.</v>
      </c>
      <c r="BV27" s="253"/>
      <c r="BW27" s="233">
        <v>0</v>
      </c>
      <c r="BX27" s="253"/>
      <c r="BY27" s="233">
        <v>0</v>
      </c>
      <c r="BZ27" s="253"/>
      <c r="CA27" s="233">
        <v>0</v>
      </c>
      <c r="CB27" s="253"/>
      <c r="CC27" s="254">
        <v>0</v>
      </c>
      <c r="CD27" s="253"/>
      <c r="CE27" s="233">
        <v>-5.5554100000000002</v>
      </c>
      <c r="CF27" s="253"/>
      <c r="CG27" s="233">
        <v>-29.80397</v>
      </c>
      <c r="CH27" s="253"/>
      <c r="CI27" s="233">
        <v>-30.852450000000001</v>
      </c>
      <c r="CJ27" s="253"/>
      <c r="CK27" s="254">
        <v>-57.399149999999999</v>
      </c>
      <c r="CL27" s="253"/>
      <c r="CM27" s="266" t="str">
        <f>IFERROR(IF((OR((CK27/CC27)-1&lt;-Index!$H$4,(CK27/CC27)-1&gt;Index!$H$4,AND(CK27&lt;0,CC27&gt;0),AND(CK27&gt;0,CC27&lt;0))),"n.m.",(CK27/CC27)-1),"n.m.")</f>
        <v>n.m.</v>
      </c>
      <c r="CN27" s="253"/>
      <c r="CO27" s="233">
        <v>-204.46662000000001</v>
      </c>
      <c r="CP27" s="253"/>
      <c r="CQ27" s="233">
        <v>-203.49334999999999</v>
      </c>
      <c r="CR27" s="253"/>
      <c r="CS27" s="233">
        <v>-202.57899</v>
      </c>
      <c r="CT27" s="253"/>
      <c r="CU27" s="254">
        <v>-195.44781</v>
      </c>
      <c r="CV27" s="253"/>
      <c r="CW27" s="233">
        <v>-194.59796</v>
      </c>
      <c r="CX27" s="253"/>
      <c r="CY27" s="233">
        <v>-190.11720000000003</v>
      </c>
      <c r="CZ27" s="253"/>
      <c r="DA27" s="233">
        <v>-191.81276</v>
      </c>
      <c r="DB27" s="253"/>
      <c r="DC27" s="254">
        <v>-196.08267999999998</v>
      </c>
      <c r="DD27" s="253"/>
      <c r="DE27" s="266">
        <f>IFERROR(IF((OR((DC27/CU27)-1&lt;-Index!$H$4,(DC27/CU27)-1&gt;Index!$H$4,AND(DC27&lt;0,CU27&gt;0),AND(DC27&gt;0,CU27&lt;0))),"n.m.",(DC27/CU27)-1),"n.m.")</f>
        <v>3.2482840304015603E-3</v>
      </c>
      <c r="DF27" s="253"/>
      <c r="DH27" s="98"/>
    </row>
    <row r="28" spans="1:119" s="94" customFormat="1" ht="12.75" customHeight="1">
      <c r="A28" s="232" t="s">
        <v>78</v>
      </c>
      <c r="B28" s="247"/>
      <c r="C28" s="233">
        <v>106163.15614000001</v>
      </c>
      <c r="D28" s="247"/>
      <c r="E28" s="233">
        <v>104944.47691</v>
      </c>
      <c r="F28" s="247"/>
      <c r="G28" s="233">
        <v>100680.91927</v>
      </c>
      <c r="H28" s="247"/>
      <c r="I28" s="254">
        <v>105872.86539000001</v>
      </c>
      <c r="J28" s="253"/>
      <c r="K28" s="233">
        <v>103392.01306999999</v>
      </c>
      <c r="L28" s="247"/>
      <c r="M28" s="233">
        <v>104927.33252</v>
      </c>
      <c r="N28" s="247"/>
      <c r="O28" s="233">
        <v>107339.79478</v>
      </c>
      <c r="P28" s="247"/>
      <c r="Q28" s="254">
        <v>111325.3483</v>
      </c>
      <c r="R28" s="253"/>
      <c r="S28" s="266">
        <f>IFERROR(IF((OR((Q28/I28)-1&lt;-Index!$H$4,(Q28/I28)-1&gt;Index!$H$4,AND(Q28&lt;0,I28&gt;0),AND(Q28&gt;0,I28&lt;0))),"n.m.",(Q28/I28)-1),"n.m.")</f>
        <v>5.150028659293282E-2</v>
      </c>
      <c r="T28" s="247"/>
      <c r="U28" s="233">
        <v>0</v>
      </c>
      <c r="V28" s="253"/>
      <c r="W28" s="233">
        <v>0</v>
      </c>
      <c r="X28" s="253"/>
      <c r="Y28" s="233">
        <v>0</v>
      </c>
      <c r="Z28" s="253"/>
      <c r="AA28" s="254">
        <v>0</v>
      </c>
      <c r="AB28" s="253"/>
      <c r="AC28" s="233">
        <v>0</v>
      </c>
      <c r="AD28" s="253"/>
      <c r="AE28" s="233">
        <v>0</v>
      </c>
      <c r="AF28" s="253"/>
      <c r="AG28" s="233">
        <v>0</v>
      </c>
      <c r="AH28" s="253"/>
      <c r="AI28" s="254">
        <v>0</v>
      </c>
      <c r="AJ28" s="253"/>
      <c r="AK28" s="266" t="str">
        <f>IFERROR(IF((OR((AI28/AA28)-1&lt;-Index!$H$4,(AI28/AA28)-1&gt;Index!$H$4,AND(AI28&lt;0,AA28&gt;0),AND(AI28&gt;0,AA28&lt;0))),"n.m.",(AI28/AA28)-1),"n.m.")</f>
        <v>n.m.</v>
      </c>
      <c r="AL28" s="253"/>
      <c r="AM28" s="233">
        <v>106163.15614000001</v>
      </c>
      <c r="AN28" s="253"/>
      <c r="AO28" s="233">
        <v>104944.47691</v>
      </c>
      <c r="AP28" s="253"/>
      <c r="AQ28" s="233">
        <v>100680.91927</v>
      </c>
      <c r="AR28" s="253"/>
      <c r="AS28" s="254">
        <v>105872.86539000001</v>
      </c>
      <c r="AT28" s="253"/>
      <c r="AU28" s="233">
        <v>103392.01306999999</v>
      </c>
      <c r="AV28" s="253"/>
      <c r="AW28" s="233">
        <v>104927.33252</v>
      </c>
      <c r="AX28" s="253"/>
      <c r="AY28" s="233">
        <v>107339.79478</v>
      </c>
      <c r="AZ28" s="253"/>
      <c r="BA28" s="254">
        <v>111325.3483</v>
      </c>
      <c r="BB28" s="253"/>
      <c r="BC28" s="266">
        <f>IFERROR(IF((OR((BA28/AS28)-1&lt;-Index!$H$4,(BA28/AS28)-1&gt;Index!$H$4,AND(BA28&lt;0,AS28&gt;0),AND(BA28&gt;0,AS28&lt;0))),"n.m.",(BA28/AS28)-1),"n.m.")</f>
        <v>5.150028659293282E-2</v>
      </c>
      <c r="BD28" s="253"/>
      <c r="BE28" s="233">
        <v>0</v>
      </c>
      <c r="BF28" s="253"/>
      <c r="BG28" s="233">
        <v>0</v>
      </c>
      <c r="BH28" s="253"/>
      <c r="BI28" s="233">
        <v>0</v>
      </c>
      <c r="BJ28" s="253"/>
      <c r="BK28" s="254">
        <v>0</v>
      </c>
      <c r="BL28" s="253"/>
      <c r="BM28" s="233">
        <v>0</v>
      </c>
      <c r="BN28" s="253"/>
      <c r="BO28" s="233">
        <v>0</v>
      </c>
      <c r="BP28" s="253"/>
      <c r="BQ28" s="233">
        <v>0</v>
      </c>
      <c r="BR28" s="253"/>
      <c r="BS28" s="254">
        <v>0</v>
      </c>
      <c r="BT28" s="253"/>
      <c r="BU28" s="266" t="str">
        <f>IFERROR(IF((OR((BS28/BK28)-1&lt;-Index!$H$4,(BS28/BK28)-1&gt;Index!$H$4,AND(BS28&lt;0,BK28&gt;0),AND(BS28&gt;0,BK28&lt;0))),"n.m.",(BS28/BK28)-1),"n.m.")</f>
        <v>n.m.</v>
      </c>
      <c r="BV28" s="253"/>
      <c r="BW28" s="233">
        <v>0</v>
      </c>
      <c r="BX28" s="253"/>
      <c r="BY28" s="233">
        <v>0</v>
      </c>
      <c r="BZ28" s="253"/>
      <c r="CA28" s="233">
        <v>0</v>
      </c>
      <c r="CB28" s="253"/>
      <c r="CC28" s="254">
        <v>0</v>
      </c>
      <c r="CD28" s="253"/>
      <c r="CE28" s="233">
        <v>0</v>
      </c>
      <c r="CF28" s="253"/>
      <c r="CG28" s="233">
        <v>0</v>
      </c>
      <c r="CH28" s="253"/>
      <c r="CI28" s="233">
        <v>0</v>
      </c>
      <c r="CJ28" s="253"/>
      <c r="CK28" s="254">
        <v>0</v>
      </c>
      <c r="CL28" s="253"/>
      <c r="CM28" s="266" t="str">
        <f>IFERROR(IF((OR((CK28/CC28)-1&lt;-Index!$H$4,(CK28/CC28)-1&gt;Index!$H$4,AND(CK28&lt;0,CC28&gt;0),AND(CK28&gt;0,CC28&lt;0))),"n.m.",(CK28/CC28)-1),"n.m.")</f>
        <v>n.m.</v>
      </c>
      <c r="CN28" s="253"/>
      <c r="CO28" s="233">
        <v>0</v>
      </c>
      <c r="CP28" s="253"/>
      <c r="CQ28" s="233">
        <v>0</v>
      </c>
      <c r="CR28" s="253"/>
      <c r="CS28" s="233">
        <v>0</v>
      </c>
      <c r="CT28" s="253"/>
      <c r="CU28" s="254">
        <v>0</v>
      </c>
      <c r="CV28" s="253"/>
      <c r="CW28" s="233">
        <v>0</v>
      </c>
      <c r="CX28" s="253"/>
      <c r="CY28" s="233">
        <v>0</v>
      </c>
      <c r="CZ28" s="253"/>
      <c r="DA28" s="233">
        <v>0</v>
      </c>
      <c r="DB28" s="253"/>
      <c r="DC28" s="254">
        <v>0</v>
      </c>
      <c r="DD28" s="253"/>
      <c r="DE28" s="266" t="str">
        <f>IFERROR(IF((OR((DC28/CU28)-1&lt;-Index!$H$4,(DC28/CU28)-1&gt;Index!$H$4,AND(DC28&lt;0,CU28&gt;0),AND(DC28&gt;0,CU28&lt;0))),"n.m.",(DC28/CU28)-1),"n.m.")</f>
        <v>n.m.</v>
      </c>
      <c r="DF28" s="253"/>
      <c r="DH28" s="98"/>
      <c r="DI28" s="107"/>
      <c r="DJ28" s="8"/>
      <c r="DK28" s="9"/>
      <c r="DL28" s="17"/>
      <c r="DM28" s="107"/>
    </row>
    <row r="29" spans="1:119" s="94" customFormat="1" ht="12.75" customHeight="1">
      <c r="A29" s="232" t="s">
        <v>79</v>
      </c>
      <c r="B29" s="247"/>
      <c r="C29" s="233">
        <v>6402.3536399999994</v>
      </c>
      <c r="D29" s="247"/>
      <c r="E29" s="233">
        <v>4198.5298000000003</v>
      </c>
      <c r="F29" s="247"/>
      <c r="G29" s="233">
        <v>4370.0500899999997</v>
      </c>
      <c r="H29" s="247"/>
      <c r="I29" s="254">
        <v>4003.2837200000004</v>
      </c>
      <c r="J29" s="253"/>
      <c r="K29" s="233">
        <v>5285.7080400000004</v>
      </c>
      <c r="L29" s="247"/>
      <c r="M29" s="233">
        <v>6069.1550900000002</v>
      </c>
      <c r="N29" s="247"/>
      <c r="O29" s="233">
        <v>6478.9284299999999</v>
      </c>
      <c r="P29" s="247"/>
      <c r="Q29" s="254">
        <v>4821.9752400000007</v>
      </c>
      <c r="R29" s="253"/>
      <c r="S29" s="266">
        <f>IFERROR(IF((OR((Q29/I29)-1&lt;-Index!$H$4,(Q29/I29)-1&gt;Index!$H$4,AND(Q29&lt;0,I29&gt;0),AND(Q29&gt;0,I29&lt;0))),"n.m.",(Q29/I29)-1),"n.m.")</f>
        <v>0.20450499571386871</v>
      </c>
      <c r="T29" s="247"/>
      <c r="U29" s="233">
        <v>2864.2425499999999</v>
      </c>
      <c r="V29" s="253"/>
      <c r="W29" s="233">
        <v>2403.0852599999998</v>
      </c>
      <c r="X29" s="253"/>
      <c r="Y29" s="233">
        <v>2477.7347200000004</v>
      </c>
      <c r="Z29" s="253"/>
      <c r="AA29" s="254">
        <v>2481.6154700000002</v>
      </c>
      <c r="AB29" s="253"/>
      <c r="AC29" s="233">
        <v>2675.39723</v>
      </c>
      <c r="AD29" s="253"/>
      <c r="AE29" s="233">
        <v>2836.377</v>
      </c>
      <c r="AF29" s="253"/>
      <c r="AG29" s="233">
        <v>2920.6223300000001</v>
      </c>
      <c r="AH29" s="253"/>
      <c r="AI29" s="254">
        <v>2673.9618700000001</v>
      </c>
      <c r="AJ29" s="253"/>
      <c r="AK29" s="266">
        <f>IFERROR(IF((OR((AI29/AA29)-1&lt;-Index!$H$4,(AI29/AA29)-1&gt;Index!$H$4,AND(AI29&lt;0,AA29&gt;0),AND(AI29&gt;0,AA29&lt;0))),"n.m.",(AI29/AA29)-1),"n.m.")</f>
        <v>7.7508543255494722E-2</v>
      </c>
      <c r="AL29" s="253"/>
      <c r="AM29" s="233">
        <v>5502.9059600000001</v>
      </c>
      <c r="AN29" s="253"/>
      <c r="AO29" s="233">
        <v>3672.48173</v>
      </c>
      <c r="AP29" s="253"/>
      <c r="AQ29" s="233">
        <v>3637.0306</v>
      </c>
      <c r="AR29" s="253"/>
      <c r="AS29" s="254">
        <v>3137.35815</v>
      </c>
      <c r="AT29" s="253"/>
      <c r="AU29" s="233">
        <v>4113.2477500000005</v>
      </c>
      <c r="AV29" s="253"/>
      <c r="AW29" s="233">
        <v>5318.6528699999999</v>
      </c>
      <c r="AX29" s="253"/>
      <c r="AY29" s="233">
        <v>5415.6546699999999</v>
      </c>
      <c r="AZ29" s="253"/>
      <c r="BA29" s="254">
        <v>3835.6590699999997</v>
      </c>
      <c r="BB29" s="253"/>
      <c r="BC29" s="266">
        <f>IFERROR(IF((OR((BA29/AS29)-1&lt;-Index!$H$4,(BA29/AS29)-1&gt;Index!$H$4,AND(BA29&lt;0,AS29&gt;0),AND(BA29&gt;0,AS29&lt;0))),"n.m.",(BA29/AS29)-1),"n.m.")</f>
        <v>0.22257609320121752</v>
      </c>
      <c r="BD29" s="253"/>
      <c r="BE29" s="233">
        <v>0.98724000000000001</v>
      </c>
      <c r="BF29" s="253"/>
      <c r="BG29" s="233">
        <v>5.6797500000000003</v>
      </c>
      <c r="BH29" s="253"/>
      <c r="BI29" s="233">
        <v>9.5028400000000008</v>
      </c>
      <c r="BJ29" s="253"/>
      <c r="BK29" s="254">
        <v>16.165420000000001</v>
      </c>
      <c r="BL29" s="253"/>
      <c r="BM29" s="233">
        <v>19.89547</v>
      </c>
      <c r="BN29" s="253"/>
      <c r="BO29" s="233">
        <v>26.971</v>
      </c>
      <c r="BP29" s="253"/>
      <c r="BQ29" s="233">
        <v>22.754930000000002</v>
      </c>
      <c r="BR29" s="253"/>
      <c r="BS29" s="254">
        <v>28.853150000000003</v>
      </c>
      <c r="BT29" s="253"/>
      <c r="BU29" s="266">
        <f>IFERROR(IF((OR((BS29/BK29)-1&lt;-Index!$H$4,(BS29/BK29)-1&gt;Index!$H$4,AND(BS29&lt;0,BK29&gt;0),AND(BS29&gt;0,BK29&lt;0))),"n.m.",(BS29/BK29)-1),"n.m.")</f>
        <v>0.78486856512234149</v>
      </c>
      <c r="BV29" s="253"/>
      <c r="BW29" s="233">
        <v>281.74640000000005</v>
      </c>
      <c r="BX29" s="253"/>
      <c r="BY29" s="233">
        <v>185.26026000000002</v>
      </c>
      <c r="BZ29" s="253"/>
      <c r="CA29" s="233">
        <v>211.33536999999998</v>
      </c>
      <c r="CB29" s="253"/>
      <c r="CC29" s="254">
        <v>80.340350000000001</v>
      </c>
      <c r="CD29" s="253"/>
      <c r="CE29" s="233">
        <v>104.4906</v>
      </c>
      <c r="CF29" s="253"/>
      <c r="CG29" s="233">
        <v>117.36816</v>
      </c>
      <c r="CH29" s="253"/>
      <c r="CI29" s="233">
        <v>101.59453999999999</v>
      </c>
      <c r="CJ29" s="253"/>
      <c r="CK29" s="254">
        <v>187.76655</v>
      </c>
      <c r="CL29" s="253"/>
      <c r="CM29" s="266">
        <f>IFERROR(IF((OR((CK29/CC29)-1&lt;-Index!$H$4,(CK29/CC29)-1&gt;Index!$H$4,AND(CK29&lt;0,CC29&gt;0),AND(CK29&gt;0,CC29&lt;0))),"n.m.",(CK29/CC29)-1),"n.m.")</f>
        <v>1.3371388100748876</v>
      </c>
      <c r="CN29" s="253"/>
      <c r="CO29" s="233">
        <v>-2247.5285099999996</v>
      </c>
      <c r="CP29" s="253"/>
      <c r="CQ29" s="233">
        <v>-2067.9771999999998</v>
      </c>
      <c r="CR29" s="253"/>
      <c r="CS29" s="233">
        <v>-1965.5534399999999</v>
      </c>
      <c r="CT29" s="253"/>
      <c r="CU29" s="254">
        <v>-1712.1956699999998</v>
      </c>
      <c r="CV29" s="253"/>
      <c r="CW29" s="233">
        <v>-1627.3230100000001</v>
      </c>
      <c r="CX29" s="253"/>
      <c r="CY29" s="233">
        <v>-2230.2139400000001</v>
      </c>
      <c r="CZ29" s="253"/>
      <c r="DA29" s="233">
        <v>-1981.69804</v>
      </c>
      <c r="DB29" s="253"/>
      <c r="DC29" s="254">
        <v>-1904.2654</v>
      </c>
      <c r="DD29" s="253"/>
      <c r="DE29" s="266">
        <f>IFERROR(IF((OR((DC29/CU29)-1&lt;-Index!$H$4,(DC29/CU29)-1&gt;Index!$H$4,AND(DC29&lt;0,CU29&gt;0),AND(DC29&gt;0,CU29&lt;0))),"n.m.",(DC29/CU29)-1),"n.m.")</f>
        <v>0.11217744172895849</v>
      </c>
      <c r="DF29" s="253"/>
      <c r="DH29" s="98"/>
      <c r="DI29" s="107"/>
      <c r="DJ29" s="107"/>
      <c r="DK29" s="106"/>
      <c r="DL29" s="106"/>
      <c r="DM29" s="108"/>
    </row>
    <row r="30" spans="1:119" s="94" customFormat="1" ht="12.75" customHeight="1">
      <c r="A30" s="232" t="s">
        <v>80</v>
      </c>
      <c r="B30" s="247"/>
      <c r="C30" s="233">
        <v>40632.16676</v>
      </c>
      <c r="D30" s="247"/>
      <c r="E30" s="233">
        <v>38746.874149999996</v>
      </c>
      <c r="F30" s="247"/>
      <c r="G30" s="233">
        <v>37757.858619999999</v>
      </c>
      <c r="H30" s="247"/>
      <c r="I30" s="254">
        <v>38685.505409999998</v>
      </c>
      <c r="J30" s="253"/>
      <c r="K30" s="233">
        <v>39600.883620000001</v>
      </c>
      <c r="L30" s="247"/>
      <c r="M30" s="233">
        <v>39322.92424</v>
      </c>
      <c r="N30" s="247"/>
      <c r="O30" s="233">
        <v>39944.684280000001</v>
      </c>
      <c r="P30" s="247"/>
      <c r="Q30" s="254">
        <v>39867.329530000003</v>
      </c>
      <c r="R30" s="253"/>
      <c r="S30" s="266">
        <f>IFERROR(IF((OR((Q30/I30)-1&lt;-Index!$H$4,(Q30/I30)-1&gt;Index!$H$4,AND(Q30&lt;0,I30&gt;0),AND(Q30&gt;0,I30&lt;0))),"n.m.",(Q30/I30)-1),"n.m.")</f>
        <v>3.054953289286777E-2</v>
      </c>
      <c r="T30" s="247"/>
      <c r="U30" s="233">
        <v>17643.817199999998</v>
      </c>
      <c r="V30" s="253"/>
      <c r="W30" s="233">
        <v>17687.006089999999</v>
      </c>
      <c r="X30" s="253"/>
      <c r="Y30" s="233">
        <v>17415.881020000001</v>
      </c>
      <c r="Z30" s="253"/>
      <c r="AA30" s="254">
        <v>19533.16649</v>
      </c>
      <c r="AB30" s="253"/>
      <c r="AC30" s="233">
        <v>18281.739399999999</v>
      </c>
      <c r="AD30" s="253"/>
      <c r="AE30" s="233">
        <v>17313.34432</v>
      </c>
      <c r="AF30" s="253"/>
      <c r="AG30" s="233">
        <v>17223.283339999998</v>
      </c>
      <c r="AH30" s="253"/>
      <c r="AI30" s="254">
        <v>19260.70018</v>
      </c>
      <c r="AJ30" s="253"/>
      <c r="AK30" s="266">
        <f>IFERROR(IF((OR((AI30/AA30)-1&lt;-Index!$H$4,(AI30/AA30)-1&gt;Index!$H$4,AND(AI30&lt;0,AA30&gt;0),AND(AI30&gt;0,AA30&lt;0))),"n.m.",(AI30/AA30)-1),"n.m.")</f>
        <v>-1.3948906345496503E-2</v>
      </c>
      <c r="AL30" s="253"/>
      <c r="AM30" s="233">
        <v>13768.28464</v>
      </c>
      <c r="AN30" s="253"/>
      <c r="AO30" s="233">
        <v>14604.582699999999</v>
      </c>
      <c r="AP30" s="253"/>
      <c r="AQ30" s="233">
        <v>14248.11054</v>
      </c>
      <c r="AR30" s="253"/>
      <c r="AS30" s="254">
        <v>14855.9764</v>
      </c>
      <c r="AT30" s="253"/>
      <c r="AU30" s="233">
        <v>14097.37455</v>
      </c>
      <c r="AV30" s="253"/>
      <c r="AW30" s="233">
        <v>13188.86126</v>
      </c>
      <c r="AX30" s="253"/>
      <c r="AY30" s="233">
        <v>13624.741310000001</v>
      </c>
      <c r="AZ30" s="253"/>
      <c r="BA30" s="254">
        <v>14622.1013</v>
      </c>
      <c r="BB30" s="253"/>
      <c r="BC30" s="266">
        <f>IFERROR(IF((OR((BA30/AS30)-1&lt;-Index!$H$4,(BA30/AS30)-1&gt;Index!$H$4,AND(BA30&lt;0,AS30&gt;0),AND(BA30&gt;0,AS30&lt;0))),"n.m.",(BA30/AS30)-1),"n.m.")</f>
        <v>-1.5742829262975877E-2</v>
      </c>
      <c r="BD30" s="253"/>
      <c r="BE30" s="233">
        <v>2396.25533</v>
      </c>
      <c r="BF30" s="253"/>
      <c r="BG30" s="233">
        <v>2838.3696</v>
      </c>
      <c r="BH30" s="253"/>
      <c r="BI30" s="233">
        <v>2845.42848</v>
      </c>
      <c r="BJ30" s="253"/>
      <c r="BK30" s="254">
        <v>2750.3758599999996</v>
      </c>
      <c r="BL30" s="253"/>
      <c r="BM30" s="233">
        <v>2207.0652999999998</v>
      </c>
      <c r="BN30" s="253"/>
      <c r="BO30" s="233">
        <v>2594.0610899999997</v>
      </c>
      <c r="BP30" s="253"/>
      <c r="BQ30" s="233">
        <v>3006.4299900000001</v>
      </c>
      <c r="BR30" s="253"/>
      <c r="BS30" s="254">
        <v>2924.92317</v>
      </c>
      <c r="BT30" s="253"/>
      <c r="BU30" s="266">
        <f>IFERROR(IF((OR((BS30/BK30)-1&lt;-Index!$H$4,(BS30/BK30)-1&gt;Index!$H$4,AND(BS30&lt;0,BK30&gt;0),AND(BS30&gt;0,BK30&lt;0))),"n.m.",(BS30/BK30)-1),"n.m.")</f>
        <v>6.3463075188567197E-2</v>
      </c>
      <c r="BV30" s="253"/>
      <c r="BW30" s="233">
        <v>27751.280870000002</v>
      </c>
      <c r="BX30" s="253"/>
      <c r="BY30" s="233">
        <v>24113.114969999999</v>
      </c>
      <c r="BZ30" s="253"/>
      <c r="CA30" s="233">
        <v>24400.60554</v>
      </c>
      <c r="CB30" s="253"/>
      <c r="CC30" s="254">
        <v>24256.324519999998</v>
      </c>
      <c r="CD30" s="253"/>
      <c r="CE30" s="233">
        <v>25959.211460000002</v>
      </c>
      <c r="CF30" s="253"/>
      <c r="CG30" s="233">
        <v>26814.179989999997</v>
      </c>
      <c r="CH30" s="253"/>
      <c r="CI30" s="233">
        <v>28565.180920000003</v>
      </c>
      <c r="CJ30" s="253"/>
      <c r="CK30" s="254">
        <v>25282.960760000002</v>
      </c>
      <c r="CL30" s="253"/>
      <c r="CM30" s="266">
        <f>IFERROR(IF((OR((CK30/CC30)-1&lt;-Index!$H$4,(CK30/CC30)-1&gt;Index!$H$4,AND(CK30&lt;0,CC30&gt;0),AND(CK30&gt;0,CC30&lt;0))),"n.m.",(CK30/CC30)-1),"n.m.")</f>
        <v>4.2324476618603724E-2</v>
      </c>
      <c r="CN30" s="253"/>
      <c r="CO30" s="233">
        <v>-20927.471280000002</v>
      </c>
      <c r="CP30" s="253"/>
      <c r="CQ30" s="233">
        <v>-20496.199210000002</v>
      </c>
      <c r="CR30" s="253"/>
      <c r="CS30" s="233">
        <v>-21152.166960000002</v>
      </c>
      <c r="CT30" s="253"/>
      <c r="CU30" s="254">
        <v>-22710.33786</v>
      </c>
      <c r="CV30" s="253"/>
      <c r="CW30" s="233">
        <v>-20944.507089999999</v>
      </c>
      <c r="CX30" s="253"/>
      <c r="CY30" s="233">
        <v>-20587.522420000001</v>
      </c>
      <c r="CZ30" s="253"/>
      <c r="DA30" s="233">
        <v>-22474.951280000001</v>
      </c>
      <c r="DB30" s="253"/>
      <c r="DC30" s="254">
        <v>-22223.355879999999</v>
      </c>
      <c r="DD30" s="253"/>
      <c r="DE30" s="266">
        <f>IFERROR(IF((OR((DC30/CU30)-1&lt;-Index!$H$4,(DC30/CU30)-1&gt;Index!$H$4,AND(DC30&lt;0,CU30&gt;0),AND(DC30&gt;0,CU30&lt;0))),"n.m.",(DC30/CU30)-1),"n.m.")</f>
        <v>-2.1443185169769174E-2</v>
      </c>
      <c r="DF30" s="253"/>
      <c r="DH30" s="98"/>
      <c r="DI30" s="9"/>
      <c r="DJ30" s="9"/>
      <c r="DK30" s="17"/>
      <c r="DL30" s="17"/>
      <c r="DM30" s="8"/>
    </row>
    <row r="31" spans="1:119" s="94" customFormat="1" ht="12.75" customHeight="1">
      <c r="A31" s="232" t="s">
        <v>81</v>
      </c>
      <c r="B31" s="247"/>
      <c r="C31" s="233">
        <v>101.816</v>
      </c>
      <c r="D31" s="247"/>
      <c r="E31" s="233">
        <v>0</v>
      </c>
      <c r="F31" s="247"/>
      <c r="G31" s="233">
        <v>41.480220000000003</v>
      </c>
      <c r="H31" s="247"/>
      <c r="I31" s="254">
        <v>17.953990000000001</v>
      </c>
      <c r="J31" s="253"/>
      <c r="K31" s="233">
        <v>245.06307999999999</v>
      </c>
      <c r="L31" s="247"/>
      <c r="M31" s="233">
        <v>13335.274810000001</v>
      </c>
      <c r="N31" s="247"/>
      <c r="O31" s="233">
        <v>13800.22604</v>
      </c>
      <c r="P31" s="247"/>
      <c r="Q31" s="254">
        <v>13289.628769999999</v>
      </c>
      <c r="R31" s="253"/>
      <c r="S31" s="266" t="str">
        <f>IFERROR(IF((OR((Q31/I31)-1&lt;-Index!$H$4,(Q31/I31)-1&gt;Index!$H$4,AND(Q31&lt;0,I31&gt;0),AND(Q31&gt;0,I31&lt;0))),"n.m.",(Q31/I31)-1),"n.m.")</f>
        <v>n.m.</v>
      </c>
      <c r="T31" s="247"/>
      <c r="U31" s="233">
        <v>0</v>
      </c>
      <c r="V31" s="253"/>
      <c r="W31" s="233">
        <v>0</v>
      </c>
      <c r="X31" s="253"/>
      <c r="Y31" s="233">
        <v>41.480220000000003</v>
      </c>
      <c r="Z31" s="253"/>
      <c r="AA31" s="254">
        <v>14.987</v>
      </c>
      <c r="AB31" s="253"/>
      <c r="AC31" s="233">
        <v>253.72682999999998</v>
      </c>
      <c r="AD31" s="253"/>
      <c r="AE31" s="233">
        <v>246.81351999999998</v>
      </c>
      <c r="AF31" s="253"/>
      <c r="AG31" s="233">
        <v>223.62829000000002</v>
      </c>
      <c r="AH31" s="253"/>
      <c r="AI31" s="254">
        <v>0</v>
      </c>
      <c r="AJ31" s="253"/>
      <c r="AK31" s="266">
        <f>IFERROR(IF((OR((AI31/AA31)-1&lt;-Index!$H$4,(AI31/AA31)-1&gt;Index!$H$4,AND(AI31&lt;0,AA31&gt;0),AND(AI31&gt;0,AA31&lt;0))),"n.m.",(AI31/AA31)-1),"n.m.")</f>
        <v>-1</v>
      </c>
      <c r="AL31" s="253"/>
      <c r="AM31" s="233">
        <v>0</v>
      </c>
      <c r="AN31" s="253"/>
      <c r="AO31" s="233">
        <v>0</v>
      </c>
      <c r="AP31" s="253"/>
      <c r="AQ31" s="233">
        <v>0</v>
      </c>
      <c r="AR31" s="253"/>
      <c r="AS31" s="254">
        <v>2.9669899999999996</v>
      </c>
      <c r="AT31" s="253"/>
      <c r="AU31" s="233">
        <v>2.7420300000000002</v>
      </c>
      <c r="AV31" s="253"/>
      <c r="AW31" s="233">
        <v>13101.50598</v>
      </c>
      <c r="AX31" s="253"/>
      <c r="AY31" s="233">
        <v>13574.53102</v>
      </c>
      <c r="AZ31" s="253"/>
      <c r="BA31" s="254">
        <v>2.5194200000000002</v>
      </c>
      <c r="BB31" s="253"/>
      <c r="BC31" s="266">
        <f>IFERROR(IF((OR((BA31/AS31)-1&lt;-Index!$H$4,(BA31/AS31)-1&gt;Index!$H$4,AND(BA31&lt;0,AS31&gt;0),AND(BA31&gt;0,AS31&lt;0))),"n.m.",(BA31/AS31)-1),"n.m.")</f>
        <v>-0.15084985119599303</v>
      </c>
      <c r="BD31" s="253"/>
      <c r="BE31" s="233">
        <v>0</v>
      </c>
      <c r="BF31" s="253"/>
      <c r="BG31" s="233">
        <v>0</v>
      </c>
      <c r="BH31" s="253"/>
      <c r="BI31" s="233">
        <v>0</v>
      </c>
      <c r="BJ31" s="253"/>
      <c r="BK31" s="254">
        <v>0</v>
      </c>
      <c r="BL31" s="253"/>
      <c r="BM31" s="233">
        <v>0</v>
      </c>
      <c r="BN31" s="253"/>
      <c r="BO31" s="233">
        <v>2.6835399999999998</v>
      </c>
      <c r="BP31" s="253"/>
      <c r="BQ31" s="233">
        <v>3.5937600000000001</v>
      </c>
      <c r="BR31" s="253"/>
      <c r="BS31" s="254">
        <v>5.37235</v>
      </c>
      <c r="BT31" s="253"/>
      <c r="BU31" s="266" t="str">
        <f>IFERROR(IF((OR((BS31/BK31)-1&lt;-Index!$H$4,(BS31/BK31)-1&gt;Index!$H$4,AND(BS31&lt;0,BK31&gt;0),AND(BS31&gt;0,BK31&lt;0))),"n.m.",(BS31/BK31)-1),"n.m.")</f>
        <v>n.m.</v>
      </c>
      <c r="BV31" s="253"/>
      <c r="BW31" s="233">
        <v>101.816</v>
      </c>
      <c r="BX31" s="253"/>
      <c r="BY31" s="233">
        <v>0</v>
      </c>
      <c r="BZ31" s="253"/>
      <c r="CA31" s="233">
        <v>0</v>
      </c>
      <c r="CB31" s="253"/>
      <c r="CC31" s="254">
        <v>0</v>
      </c>
      <c r="CD31" s="253"/>
      <c r="CE31" s="233">
        <v>0</v>
      </c>
      <c r="CF31" s="253"/>
      <c r="CG31" s="233">
        <v>0</v>
      </c>
      <c r="CH31" s="253"/>
      <c r="CI31" s="233">
        <v>0</v>
      </c>
      <c r="CJ31" s="253"/>
      <c r="CK31" s="254">
        <v>13306.487999999999</v>
      </c>
      <c r="CL31" s="253"/>
      <c r="CM31" s="266" t="str">
        <f>IFERROR(IF((OR((CK31/CC31)-1&lt;-Index!$H$4,(CK31/CC31)-1&gt;Index!$H$4,AND(CK31&lt;0,CC31&gt;0),AND(CK31&gt;0,CC31&lt;0))),"n.m.",(CK31/CC31)-1),"n.m.")</f>
        <v>n.m.</v>
      </c>
      <c r="CN31" s="253"/>
      <c r="CO31" s="233">
        <v>0</v>
      </c>
      <c r="CP31" s="253"/>
      <c r="CQ31" s="233">
        <v>0</v>
      </c>
      <c r="CR31" s="253"/>
      <c r="CS31" s="233">
        <v>0</v>
      </c>
      <c r="CT31" s="253"/>
      <c r="CU31" s="254">
        <v>0</v>
      </c>
      <c r="CV31" s="253"/>
      <c r="CW31" s="233">
        <v>-11.40578</v>
      </c>
      <c r="CX31" s="253"/>
      <c r="CY31" s="233">
        <v>-15.72823</v>
      </c>
      <c r="CZ31" s="253"/>
      <c r="DA31" s="233">
        <v>-1.5270299999999999</v>
      </c>
      <c r="DB31" s="253"/>
      <c r="DC31" s="254">
        <v>-24.751000000000001</v>
      </c>
      <c r="DD31" s="253"/>
      <c r="DE31" s="266" t="str">
        <f>IFERROR(IF((OR((DC31/CU31)-1&lt;-Index!$H$4,(DC31/CU31)-1&gt;Index!$H$4,AND(DC31&lt;0,CU31&gt;0),AND(DC31&gt;0,CU31&lt;0))),"n.m.",(DC31/CU31)-1),"n.m.")</f>
        <v>n.m.</v>
      </c>
      <c r="DF31" s="253"/>
      <c r="DH31" s="98"/>
      <c r="DI31" s="9"/>
      <c r="DJ31" s="9"/>
      <c r="DK31" s="17"/>
      <c r="DL31" s="17"/>
      <c r="DM31" s="8"/>
    </row>
    <row r="32" spans="1:119" s="94" customFormat="1" ht="12.75" customHeight="1">
      <c r="A32" s="232" t="s">
        <v>215</v>
      </c>
      <c r="B32" s="247"/>
      <c r="C32" s="233">
        <v>8487.0322799999994</v>
      </c>
      <c r="D32" s="247"/>
      <c r="E32" s="233">
        <v>8776.7615100000003</v>
      </c>
      <c r="F32" s="247"/>
      <c r="G32" s="233">
        <v>8718.1801300000006</v>
      </c>
      <c r="H32" s="247"/>
      <c r="I32" s="254">
        <v>8382.8805300000004</v>
      </c>
      <c r="J32" s="253"/>
      <c r="K32" s="233">
        <v>8023.0036</v>
      </c>
      <c r="L32" s="247"/>
      <c r="M32" s="233">
        <v>9602.8066999999992</v>
      </c>
      <c r="N32" s="247"/>
      <c r="O32" s="233">
        <v>9427.6692899999998</v>
      </c>
      <c r="P32" s="247"/>
      <c r="Q32" s="254">
        <v>7614.5657000000001</v>
      </c>
      <c r="R32" s="253"/>
      <c r="S32" s="266">
        <f>IFERROR(IF((OR((Q32/I32)-1&lt;-Index!$H$4,(Q32/I32)-1&gt;Index!$H$4,AND(Q32&lt;0,I32&gt;0),AND(Q32&gt;0,I32&lt;0))),"n.m.",(Q32/I32)-1),"n.m.")</f>
        <v>-9.1652842629739828E-2</v>
      </c>
      <c r="T32" s="247"/>
      <c r="U32" s="233">
        <v>13.651620000000001</v>
      </c>
      <c r="V32" s="253"/>
      <c r="W32" s="233">
        <v>12.91658</v>
      </c>
      <c r="X32" s="253"/>
      <c r="Y32" s="233">
        <v>11.06639</v>
      </c>
      <c r="Z32" s="253"/>
      <c r="AA32" s="254">
        <v>11.642239999999999</v>
      </c>
      <c r="AB32" s="253"/>
      <c r="AC32" s="233">
        <v>12.21336</v>
      </c>
      <c r="AD32" s="253"/>
      <c r="AE32" s="233">
        <v>12.12378</v>
      </c>
      <c r="AF32" s="253"/>
      <c r="AG32" s="233">
        <v>11.68383</v>
      </c>
      <c r="AH32" s="253"/>
      <c r="AI32" s="254">
        <v>11.475910000000001</v>
      </c>
      <c r="AJ32" s="253"/>
      <c r="AK32" s="266">
        <f>IFERROR(IF((OR((AI32/AA32)-1&lt;-Index!$H$4,(AI32/AA32)-1&gt;Index!$H$4,AND(AI32&lt;0,AA32&gt;0),AND(AI32&gt;0,AA32&lt;0))),"n.m.",(AI32/AA32)-1),"n.m.")</f>
        <v>-1.4286769556373868E-2</v>
      </c>
      <c r="AL32" s="253"/>
      <c r="AM32" s="233">
        <v>13.651620000000001</v>
      </c>
      <c r="AN32" s="253"/>
      <c r="AO32" s="233">
        <v>12.91658</v>
      </c>
      <c r="AP32" s="253"/>
      <c r="AQ32" s="233">
        <v>11.06639</v>
      </c>
      <c r="AR32" s="253"/>
      <c r="AS32" s="254">
        <v>11.642239999999999</v>
      </c>
      <c r="AT32" s="253"/>
      <c r="AU32" s="233">
        <v>12.21336</v>
      </c>
      <c r="AV32" s="253"/>
      <c r="AW32" s="233">
        <v>12.12378</v>
      </c>
      <c r="AX32" s="253"/>
      <c r="AY32" s="233">
        <v>11.68383</v>
      </c>
      <c r="AZ32" s="253"/>
      <c r="BA32" s="254">
        <v>11.475910000000001</v>
      </c>
      <c r="BB32" s="253"/>
      <c r="BC32" s="266">
        <f>IFERROR(IF((OR((BA32/AS32)-1&lt;-Index!$H$4,(BA32/AS32)-1&gt;Index!$H$4,AND(BA32&lt;0,AS32&gt;0),AND(BA32&gt;0,AS32&lt;0))),"n.m.",(BA32/AS32)-1),"n.m.")</f>
        <v>-1.4286769556373868E-2</v>
      </c>
      <c r="BD32" s="253"/>
      <c r="BE32" s="233">
        <v>0</v>
      </c>
      <c r="BF32" s="253"/>
      <c r="BG32" s="233">
        <v>0</v>
      </c>
      <c r="BH32" s="253"/>
      <c r="BI32" s="233">
        <v>0</v>
      </c>
      <c r="BJ32" s="253"/>
      <c r="BK32" s="254">
        <v>0</v>
      </c>
      <c r="BL32" s="253"/>
      <c r="BM32" s="233">
        <v>0</v>
      </c>
      <c r="BN32" s="253"/>
      <c r="BO32" s="233">
        <v>0</v>
      </c>
      <c r="BP32" s="253"/>
      <c r="BQ32" s="233">
        <v>0</v>
      </c>
      <c r="BR32" s="253"/>
      <c r="BS32" s="254">
        <v>0</v>
      </c>
      <c r="BT32" s="253"/>
      <c r="BU32" s="266" t="str">
        <f>IFERROR(IF((OR((BS32/BK32)-1&lt;-Index!$H$4,(BS32/BK32)-1&gt;Index!$H$4,AND(BS32&lt;0,BK32&gt;0),AND(BS32&gt;0,BK32&lt;0))),"n.m.",(BS32/BK32)-1),"n.m.")</f>
        <v>n.m.</v>
      </c>
      <c r="BV32" s="253"/>
      <c r="BW32" s="233">
        <v>12232.63042</v>
      </c>
      <c r="BX32" s="253"/>
      <c r="BY32" s="233">
        <v>12047.331819999999</v>
      </c>
      <c r="BZ32" s="253"/>
      <c r="CA32" s="233">
        <v>11988.72467</v>
      </c>
      <c r="CB32" s="253"/>
      <c r="CC32" s="254">
        <v>12054.437330000001</v>
      </c>
      <c r="CD32" s="253"/>
      <c r="CE32" s="233">
        <v>11199.551710000002</v>
      </c>
      <c r="CF32" s="253"/>
      <c r="CG32" s="233">
        <v>12779.363960000001</v>
      </c>
      <c r="CH32" s="253"/>
      <c r="CI32" s="233">
        <v>12604.227439999999</v>
      </c>
      <c r="CJ32" s="253"/>
      <c r="CK32" s="254">
        <v>10586.034679999999</v>
      </c>
      <c r="CL32" s="253"/>
      <c r="CM32" s="266">
        <f>IFERROR(IF((OR((CK32/CC32)-1&lt;-Index!$H$4,(CK32/CC32)-1&gt;Index!$H$4,AND(CK32&lt;0,CC32&gt;0),AND(CK32&gt;0,CC32&lt;0))),"n.m.",(CK32/CC32)-1),"n.m.")</f>
        <v>-0.12181428380282611</v>
      </c>
      <c r="CN32" s="253"/>
      <c r="CO32" s="233">
        <v>-3772.9013799999998</v>
      </c>
      <c r="CP32" s="253"/>
      <c r="CQ32" s="233">
        <v>-3296.4034700000002</v>
      </c>
      <c r="CR32" s="253"/>
      <c r="CS32" s="233">
        <v>-3292.6773199999998</v>
      </c>
      <c r="CT32" s="253"/>
      <c r="CU32" s="254">
        <v>-3694.8412799999996</v>
      </c>
      <c r="CV32" s="253"/>
      <c r="CW32" s="233">
        <v>-3200.9748300000001</v>
      </c>
      <c r="CX32" s="253"/>
      <c r="CY32" s="233">
        <v>-3200.8048199999998</v>
      </c>
      <c r="CZ32" s="253"/>
      <c r="DA32" s="233">
        <v>-3199.9258100000002</v>
      </c>
      <c r="DB32" s="253"/>
      <c r="DC32" s="254">
        <v>-2994.4207999999999</v>
      </c>
      <c r="DD32" s="253"/>
      <c r="DE32" s="266">
        <f>IFERROR(IF((OR((DC32/CU32)-1&lt;-Index!$H$4,(DC32/CU32)-1&gt;Index!$H$4,AND(DC32&lt;0,CU32&gt;0),AND(DC32&gt;0,CU32&lt;0))),"n.m.",(DC32/CU32)-1),"n.m.")</f>
        <v>-0.18956713615584586</v>
      </c>
      <c r="DF32" s="253"/>
      <c r="DH32" s="98"/>
      <c r="DI32" s="9"/>
      <c r="DJ32" s="9"/>
      <c r="DK32" s="17"/>
      <c r="DL32" s="17"/>
      <c r="DM32" s="8"/>
    </row>
    <row r="33" spans="1:128" s="94" customFormat="1" ht="12.75" customHeight="1" thickBot="1">
      <c r="A33" s="15" t="s">
        <v>100</v>
      </c>
      <c r="B33" s="247"/>
      <c r="C33" s="92">
        <v>12715.54875</v>
      </c>
      <c r="D33" s="247"/>
      <c r="E33" s="92">
        <v>12208.366890000001</v>
      </c>
      <c r="F33" s="247"/>
      <c r="G33" s="92">
        <v>12230.538400000001</v>
      </c>
      <c r="H33" s="247"/>
      <c r="I33" s="252">
        <v>12257.6765</v>
      </c>
      <c r="J33" s="253"/>
      <c r="K33" s="92">
        <v>12279.516250000001</v>
      </c>
      <c r="L33" s="247"/>
      <c r="M33" s="92">
        <v>12330.593010000001</v>
      </c>
      <c r="N33" s="247"/>
      <c r="O33" s="92">
        <v>13667.204019999999</v>
      </c>
      <c r="P33" s="247"/>
      <c r="Q33" s="252">
        <v>13530.267330000001</v>
      </c>
      <c r="R33" s="253"/>
      <c r="S33" s="265">
        <f>IFERROR(IF((OR((Q33/I33)-1&lt;-Index!$H$4,(Q33/I33)-1&gt;Index!$H$4,AND(Q33&lt;0,I33&gt;0),AND(Q33&gt;0,I33&lt;0))),"n.m.",(Q33/I33)-1),"n.m.")</f>
        <v>0.10381990665196628</v>
      </c>
      <c r="T33" s="247"/>
      <c r="U33" s="92">
        <v>0</v>
      </c>
      <c r="V33" s="253"/>
      <c r="W33" s="92">
        <v>0</v>
      </c>
      <c r="X33" s="253"/>
      <c r="Y33" s="92">
        <v>0</v>
      </c>
      <c r="Z33" s="253"/>
      <c r="AA33" s="252">
        <v>0</v>
      </c>
      <c r="AB33" s="253"/>
      <c r="AC33" s="92">
        <v>0</v>
      </c>
      <c r="AD33" s="253"/>
      <c r="AE33" s="92">
        <v>0</v>
      </c>
      <c r="AF33" s="253"/>
      <c r="AG33" s="92">
        <v>0</v>
      </c>
      <c r="AH33" s="253"/>
      <c r="AI33" s="252">
        <v>0</v>
      </c>
      <c r="AJ33" s="253"/>
      <c r="AK33" s="265" t="str">
        <f>IFERROR(IF((OR((AI33/AA33)-1&lt;-Index!$H$4,(AI33/AA33)-1&gt;Index!$H$4,AND(AI33&lt;0,AA33&gt;0),AND(AI33&gt;0,AA33&lt;0))),"n.m.",(AI33/AA33)-1),"n.m.")</f>
        <v>n.m.</v>
      </c>
      <c r="AL33" s="253"/>
      <c r="AM33" s="92">
        <v>95</v>
      </c>
      <c r="AN33" s="253"/>
      <c r="AO33" s="92">
        <v>95</v>
      </c>
      <c r="AP33" s="253"/>
      <c r="AQ33" s="92">
        <v>95</v>
      </c>
      <c r="AR33" s="253"/>
      <c r="AS33" s="252">
        <v>95</v>
      </c>
      <c r="AT33" s="253"/>
      <c r="AU33" s="92">
        <v>95</v>
      </c>
      <c r="AV33" s="253"/>
      <c r="AW33" s="92">
        <v>95</v>
      </c>
      <c r="AX33" s="253"/>
      <c r="AY33" s="92">
        <v>95</v>
      </c>
      <c r="AZ33" s="253"/>
      <c r="BA33" s="252">
        <v>95</v>
      </c>
      <c r="BB33" s="253"/>
      <c r="BC33" s="265">
        <f>IFERROR(IF((OR((BA33/AS33)-1&lt;-Index!$H$4,(BA33/AS33)-1&gt;Index!$H$4,AND(BA33&lt;0,AS33&gt;0),AND(BA33&gt;0,AS33&lt;0))),"n.m.",(BA33/AS33)-1),"n.m.")</f>
        <v>0</v>
      </c>
      <c r="BD33" s="253"/>
      <c r="BE33" s="92">
        <v>0</v>
      </c>
      <c r="BF33" s="253"/>
      <c r="BG33" s="92">
        <v>0</v>
      </c>
      <c r="BH33" s="253"/>
      <c r="BI33" s="92">
        <v>0</v>
      </c>
      <c r="BJ33" s="253"/>
      <c r="BK33" s="252">
        <v>0</v>
      </c>
      <c r="BL33" s="253"/>
      <c r="BM33" s="92">
        <v>0</v>
      </c>
      <c r="BN33" s="253"/>
      <c r="BO33" s="92">
        <v>0</v>
      </c>
      <c r="BP33" s="253"/>
      <c r="BQ33" s="92">
        <v>0</v>
      </c>
      <c r="BR33" s="253"/>
      <c r="BS33" s="252">
        <v>0</v>
      </c>
      <c r="BT33" s="253"/>
      <c r="BU33" s="265" t="str">
        <f>IFERROR(IF((OR((BS33/BK33)-1&lt;-Index!$H$4,(BS33/BK33)-1&gt;Index!$H$4,AND(BS33&lt;0,BK33&gt;0),AND(BS33&gt;0,BK33&lt;0))),"n.m.",(BS33/BK33)-1),"n.m.")</f>
        <v>n.m.</v>
      </c>
      <c r="BV33" s="253"/>
      <c r="BW33" s="92">
        <v>12670.54875</v>
      </c>
      <c r="BX33" s="253"/>
      <c r="BY33" s="92">
        <v>12163.366890000001</v>
      </c>
      <c r="BZ33" s="253"/>
      <c r="CA33" s="92">
        <v>12185.538400000001</v>
      </c>
      <c r="CB33" s="253"/>
      <c r="CC33" s="252">
        <v>12212.6765</v>
      </c>
      <c r="CD33" s="253"/>
      <c r="CE33" s="92">
        <v>12234.516250000001</v>
      </c>
      <c r="CF33" s="253"/>
      <c r="CG33" s="92">
        <v>12285.593010000001</v>
      </c>
      <c r="CH33" s="253"/>
      <c r="CI33" s="92">
        <v>13622.204019999999</v>
      </c>
      <c r="CJ33" s="253"/>
      <c r="CK33" s="252">
        <v>13485.267330000001</v>
      </c>
      <c r="CL33" s="253"/>
      <c r="CM33" s="265">
        <f>IFERROR(IF((OR((CK33/CC33)-1&lt;-Index!$H$4,(CK33/CC33)-1&gt;Index!$H$4,AND(CK33&lt;0,CC33&gt;0),AND(CK33&gt;0,CC33&lt;0))),"n.m.",(CK33/CC33)-1),"n.m.")</f>
        <v>0.10420245144461182</v>
      </c>
      <c r="CN33" s="253"/>
      <c r="CO33" s="92">
        <v>-50</v>
      </c>
      <c r="CP33" s="253"/>
      <c r="CQ33" s="92">
        <v>-50</v>
      </c>
      <c r="CR33" s="253"/>
      <c r="CS33" s="92">
        <v>-50</v>
      </c>
      <c r="CT33" s="253"/>
      <c r="CU33" s="252">
        <v>-50</v>
      </c>
      <c r="CV33" s="253"/>
      <c r="CW33" s="92">
        <v>-50</v>
      </c>
      <c r="CX33" s="253"/>
      <c r="CY33" s="92">
        <v>-50</v>
      </c>
      <c r="CZ33" s="253"/>
      <c r="DA33" s="92">
        <v>-50</v>
      </c>
      <c r="DB33" s="253"/>
      <c r="DC33" s="252">
        <v>-50</v>
      </c>
      <c r="DD33" s="253"/>
      <c r="DE33" s="265">
        <f>IFERROR(IF((OR((DC33/CU33)-1&lt;-Index!$H$4,(DC33/CU33)-1&gt;Index!$H$4,AND(DC33&lt;0,CU33&gt;0),AND(DC33&gt;0,CU33&lt;0))),"n.m.",(DC33/CU33)-1),"n.m.")</f>
        <v>0</v>
      </c>
      <c r="DF33" s="253"/>
      <c r="DH33" s="98"/>
      <c r="DI33" s="7"/>
      <c r="DJ33" s="7"/>
      <c r="DK33" s="19"/>
      <c r="DL33" s="19"/>
      <c r="DM33" s="13"/>
    </row>
    <row r="34" spans="1:128" s="101" customFormat="1" ht="12.75" customHeight="1" thickBot="1">
      <c r="A34" s="99" t="s">
        <v>82</v>
      </c>
      <c r="B34" s="248"/>
      <c r="C34" s="37">
        <f>SUM(C23:C33)</f>
        <v>806812.77147000004</v>
      </c>
      <c r="D34" s="248"/>
      <c r="E34" s="37">
        <f t="shared" ref="E34:Q34" si="6">SUM(E23:E33)</f>
        <v>778137.15880999994</v>
      </c>
      <c r="F34" s="248"/>
      <c r="G34" s="37">
        <f t="shared" si="6"/>
        <v>771450.91385999997</v>
      </c>
      <c r="H34" s="248"/>
      <c r="I34" s="256">
        <f t="shared" si="6"/>
        <v>782843.19396999991</v>
      </c>
      <c r="J34" s="257"/>
      <c r="K34" s="37">
        <f t="shared" si="6"/>
        <v>796497.17264</v>
      </c>
      <c r="L34" s="248"/>
      <c r="M34" s="37">
        <f t="shared" si="6"/>
        <v>819080.42782999983</v>
      </c>
      <c r="N34" s="248"/>
      <c r="O34" s="37">
        <f t="shared" si="6"/>
        <v>830049.59401999996</v>
      </c>
      <c r="P34" s="248"/>
      <c r="Q34" s="256">
        <f t="shared" si="6"/>
        <v>813416.85940999992</v>
      </c>
      <c r="R34" s="257"/>
      <c r="S34" s="267">
        <f>IFERROR(IF((OR((Q34/I34)-1&lt;-Index!$H$4,(Q34/I34)-1&gt;Index!$H$4,AND(Q34&lt;0,I34&gt;0),AND(Q34&gt;0,I34&lt;0))),"n.m.",(Q34/I34)-1),"n.m.")</f>
        <v>3.9054648077034404E-2</v>
      </c>
      <c r="T34" s="248"/>
      <c r="U34" s="37">
        <f t="shared" ref="U34:AE34" si="7">SUM(U23:U33)</f>
        <v>120550.36433999999</v>
      </c>
      <c r="V34" s="257"/>
      <c r="W34" s="37">
        <f t="shared" si="7"/>
        <v>118031.99377999999</v>
      </c>
      <c r="X34" s="257"/>
      <c r="Y34" s="37">
        <f t="shared" si="7"/>
        <v>115346.72370000002</v>
      </c>
      <c r="Z34" s="257"/>
      <c r="AA34" s="256">
        <f t="shared" si="7"/>
        <v>115702.17512</v>
      </c>
      <c r="AB34" s="257"/>
      <c r="AC34" s="37">
        <f t="shared" si="7"/>
        <v>118577.34950999997</v>
      </c>
      <c r="AD34" s="257"/>
      <c r="AE34" s="37">
        <f t="shared" si="7"/>
        <v>117821.34510999999</v>
      </c>
      <c r="AF34" s="257"/>
      <c r="AG34" s="37">
        <f>SUM(AG23:AG33)</f>
        <v>116111.83308999999</v>
      </c>
      <c r="AH34" s="257"/>
      <c r="AI34" s="256">
        <f>SUM(AI23:AI33)</f>
        <v>116668.02006</v>
      </c>
      <c r="AJ34" s="257"/>
      <c r="AK34" s="267">
        <f>IFERROR(IF((OR((AI34/AA34)-1&lt;-Index!$H$4,(AI34/AA34)-1&gt;Index!$H$4,AND(AI34&lt;0,AA34&gt;0),AND(AI34&gt;0,AA34&lt;0))),"n.m.",(AI34/AA34)-1),"n.m.")</f>
        <v>8.3476817872980558E-3</v>
      </c>
      <c r="AL34" s="257"/>
      <c r="AM34" s="37">
        <f t="shared" ref="AM34:BA34" si="8">SUM(AM23:AM33)</f>
        <v>638512.36180000007</v>
      </c>
      <c r="AN34" s="257"/>
      <c r="AO34" s="37">
        <f t="shared" si="8"/>
        <v>614380.10011999996</v>
      </c>
      <c r="AP34" s="257"/>
      <c r="AQ34" s="37">
        <f t="shared" si="8"/>
        <v>611693.88484000019</v>
      </c>
      <c r="AR34" s="257"/>
      <c r="AS34" s="256">
        <f t="shared" si="8"/>
        <v>625088.34236000001</v>
      </c>
      <c r="AT34" s="257"/>
      <c r="AU34" s="37">
        <f t="shared" si="8"/>
        <v>633695.50884999987</v>
      </c>
      <c r="AV34" s="257"/>
      <c r="AW34" s="37">
        <f t="shared" si="8"/>
        <v>654761.29455000011</v>
      </c>
      <c r="AX34" s="257"/>
      <c r="AY34" s="37">
        <f t="shared" si="8"/>
        <v>665663.03614999994</v>
      </c>
      <c r="AZ34" s="257"/>
      <c r="BA34" s="256">
        <f t="shared" si="8"/>
        <v>651611.37322000007</v>
      </c>
      <c r="BB34" s="257"/>
      <c r="BC34" s="267">
        <f>IFERROR(IF((OR((BA34/AS34)-1&lt;-Index!$H$4,(BA34/AS34)-1&gt;Index!$H$4,AND(BA34&lt;0,AS34&gt;0),AND(BA34&gt;0,AS34&lt;0))),"n.m.",(BA34/AS34)-1),"n.m.")</f>
        <v>4.24308518694545E-2</v>
      </c>
      <c r="BD34" s="257"/>
      <c r="BE34" s="37">
        <f t="shared" ref="BE34:BS34" si="9">SUM(BE23:BE33)</f>
        <v>2570.7938800000002</v>
      </c>
      <c r="BF34" s="257"/>
      <c r="BG34" s="37">
        <f t="shared" si="9"/>
        <v>3017.6073799999999</v>
      </c>
      <c r="BH34" s="257"/>
      <c r="BI34" s="37">
        <f t="shared" si="9"/>
        <v>3028.4893499999998</v>
      </c>
      <c r="BJ34" s="257"/>
      <c r="BK34" s="256">
        <f t="shared" si="9"/>
        <v>2940.0956699999997</v>
      </c>
      <c r="BL34" s="257"/>
      <c r="BM34" s="37">
        <f t="shared" si="9"/>
        <v>2400.5108899999996</v>
      </c>
      <c r="BN34" s="257"/>
      <c r="BO34" s="37">
        <f t="shared" si="9"/>
        <v>2797.2631599999995</v>
      </c>
      <c r="BP34" s="257"/>
      <c r="BQ34" s="37">
        <f t="shared" si="9"/>
        <v>3206.3246800000002</v>
      </c>
      <c r="BR34" s="257"/>
      <c r="BS34" s="256">
        <f t="shared" si="9"/>
        <v>3132.6957700000003</v>
      </c>
      <c r="BT34" s="257"/>
      <c r="BU34" s="267">
        <f>IFERROR(IF((OR((BS34/BK34)-1&lt;-Index!$H$4,(BS34/BK34)-1&gt;Index!$H$4,AND(BS34&lt;0,BK34&gt;0),AND(BS34&gt;0,BK34&lt;0))),"n.m.",(BS34/BK34)-1),"n.m.")</f>
        <v>6.5508106407979882E-2</v>
      </c>
      <c r="BV34" s="257"/>
      <c r="BW34" s="37">
        <f t="shared" ref="BW34:CK34" si="10">SUM(BW23:BW33)</f>
        <v>76315.922049999994</v>
      </c>
      <c r="BX34" s="257"/>
      <c r="BY34" s="37">
        <f t="shared" si="10"/>
        <v>72777.269319999992</v>
      </c>
      <c r="BZ34" s="257"/>
      <c r="CA34" s="37">
        <f t="shared" si="10"/>
        <v>72199.180520000009</v>
      </c>
      <c r="CB34" s="257"/>
      <c r="CC34" s="256">
        <f t="shared" si="10"/>
        <v>71130.378209999995</v>
      </c>
      <c r="CD34" s="257"/>
      <c r="CE34" s="37">
        <f t="shared" si="10"/>
        <v>70366.10269</v>
      </c>
      <c r="CF34" s="257"/>
      <c r="CG34" s="37">
        <f t="shared" si="10"/>
        <v>72504.349149999995</v>
      </c>
      <c r="CH34" s="257"/>
      <c r="CI34" s="37">
        <f t="shared" si="10"/>
        <v>75802.532579999999</v>
      </c>
      <c r="CJ34" s="257"/>
      <c r="CK34" s="256">
        <f t="shared" si="10"/>
        <v>71830.338879999996</v>
      </c>
      <c r="CL34" s="257"/>
      <c r="CM34" s="267">
        <f>IFERROR(IF((OR((CK34/CC34)-1&lt;-Index!$H$4,(CK34/CC34)-1&gt;Index!$H$4,AND(CK34&lt;0,CC34&gt;0),AND(CK34&gt;0,CC34&lt;0))),"n.m.",(CK34/CC34)-1),"n.m.")</f>
        <v>9.8405306932782821E-3</v>
      </c>
      <c r="CN34" s="257"/>
      <c r="CO34" s="37">
        <f t="shared" ref="CO34:DC34" si="11">SUM(CO23:CO33)</f>
        <v>-31136.670600000001</v>
      </c>
      <c r="CP34" s="257"/>
      <c r="CQ34" s="37">
        <f t="shared" si="11"/>
        <v>-30069.811790000003</v>
      </c>
      <c r="CR34" s="257"/>
      <c r="CS34" s="37">
        <f t="shared" si="11"/>
        <v>-30817.364550000002</v>
      </c>
      <c r="CT34" s="257"/>
      <c r="CU34" s="256">
        <f t="shared" si="11"/>
        <v>-32017.79739</v>
      </c>
      <c r="CV34" s="257"/>
      <c r="CW34" s="37">
        <f t="shared" si="11"/>
        <v>-28542.299299999999</v>
      </c>
      <c r="CX34" s="257"/>
      <c r="CY34" s="37">
        <f t="shared" si="11"/>
        <v>-28803.824140000004</v>
      </c>
      <c r="CZ34" s="257"/>
      <c r="DA34" s="37">
        <f t="shared" si="11"/>
        <v>-30734.132480000004</v>
      </c>
      <c r="DB34" s="257"/>
      <c r="DC34" s="256">
        <f t="shared" si="11"/>
        <v>-29825.568519999997</v>
      </c>
      <c r="DD34" s="257"/>
      <c r="DE34" s="267">
        <f>IFERROR(IF((OR((DC34/CU34)-1&lt;-Index!$H$4,(DC34/CU34)-1&gt;Index!$H$4,AND(DC34&lt;0,CU34&gt;0),AND(DC34&gt;0,CU34&lt;0))),"n.m.",(DC34/CU34)-1),"n.m.")</f>
        <v>-6.8469071850791763E-2</v>
      </c>
      <c r="DF34" s="257"/>
      <c r="DH34" s="98"/>
      <c r="DI34" s="88"/>
      <c r="DJ34" s="88"/>
      <c r="DK34" s="87"/>
      <c r="DL34" s="87"/>
      <c r="DM34" s="11"/>
    </row>
    <row r="35" spans="1:128" s="94" customFormat="1" ht="12.75" customHeight="1">
      <c r="A35" s="235" t="s">
        <v>83</v>
      </c>
      <c r="B35" s="71"/>
      <c r="C35" s="236">
        <f t="shared" ref="C35:Q35" si="12">C37-C36</f>
        <v>68397.45736</v>
      </c>
      <c r="D35" s="71"/>
      <c r="E35" s="236">
        <f t="shared" si="12"/>
        <v>60686.665330000003</v>
      </c>
      <c r="F35" s="71"/>
      <c r="G35" s="236">
        <f t="shared" si="12"/>
        <v>61280.416839999998</v>
      </c>
      <c r="H35" s="71"/>
      <c r="I35" s="260">
        <f t="shared" si="12"/>
        <v>63144.033799999997</v>
      </c>
      <c r="J35" s="261"/>
      <c r="K35" s="236">
        <f t="shared" si="12"/>
        <v>67373.858140000011</v>
      </c>
      <c r="L35" s="71"/>
      <c r="M35" s="236">
        <f t="shared" si="12"/>
        <v>67743.505839999983</v>
      </c>
      <c r="N35" s="71"/>
      <c r="O35" s="236">
        <f t="shared" si="12"/>
        <v>70055.183169999989</v>
      </c>
      <c r="P35" s="71"/>
      <c r="Q35" s="260">
        <f t="shared" si="12"/>
        <v>67340.518189999988</v>
      </c>
      <c r="R35" s="261"/>
      <c r="S35" s="269">
        <f>IFERROR(IF((OR((Q35/I35)-1&lt;-Index!$H$4,(Q35/I35)-1&gt;Index!$H$4,AND(Q35&lt;0,I35&gt;0),AND(Q35&gt;0,I35&lt;0))),"n.m.",(Q35/I35)-1),"n.m.")</f>
        <v>6.6458921571145968E-2</v>
      </c>
      <c r="T35" s="71"/>
      <c r="U35" s="238"/>
      <c r="V35" s="261"/>
      <c r="W35" s="238"/>
      <c r="X35" s="261"/>
      <c r="Y35" s="238"/>
      <c r="Z35" s="261"/>
      <c r="AA35" s="277"/>
      <c r="AB35" s="261"/>
      <c r="AC35" s="277"/>
      <c r="AD35" s="261"/>
      <c r="AE35" s="277"/>
      <c r="AF35" s="261"/>
      <c r="AG35" s="277"/>
      <c r="AH35" s="261"/>
      <c r="AI35" s="277"/>
      <c r="AJ35" s="261"/>
      <c r="AK35" s="279"/>
      <c r="AL35" s="261"/>
      <c r="AM35" s="238"/>
      <c r="AN35" s="261"/>
      <c r="AO35" s="238"/>
      <c r="AP35" s="261"/>
      <c r="AQ35" s="238"/>
      <c r="AR35" s="261"/>
      <c r="AS35" s="277"/>
      <c r="AT35" s="261"/>
      <c r="AU35" s="277"/>
      <c r="AV35" s="261"/>
      <c r="AW35" s="277"/>
      <c r="AX35" s="261"/>
      <c r="AY35" s="277"/>
      <c r="AZ35" s="261"/>
      <c r="BA35" s="277"/>
      <c r="BB35" s="261"/>
      <c r="BC35" s="279"/>
      <c r="BD35" s="261"/>
      <c r="BE35" s="238"/>
      <c r="BF35" s="261"/>
      <c r="BG35" s="238"/>
      <c r="BH35" s="261"/>
      <c r="BI35" s="238"/>
      <c r="BJ35" s="261"/>
      <c r="BK35" s="277"/>
      <c r="BL35" s="261"/>
      <c r="BM35" s="277"/>
      <c r="BN35" s="261"/>
      <c r="BO35" s="277"/>
      <c r="BP35" s="261"/>
      <c r="BQ35" s="277"/>
      <c r="BR35" s="261"/>
      <c r="BS35" s="239"/>
      <c r="BT35" s="261"/>
      <c r="BU35" s="240"/>
      <c r="BV35" s="261"/>
      <c r="BW35" s="237"/>
      <c r="BX35" s="261"/>
      <c r="BY35" s="237"/>
      <c r="BZ35" s="261"/>
      <c r="CA35" s="237"/>
      <c r="CB35" s="261"/>
      <c r="CC35" s="277"/>
      <c r="CD35" s="261"/>
      <c r="CE35" s="277"/>
      <c r="CF35" s="261"/>
      <c r="CG35" s="277"/>
      <c r="CH35" s="261"/>
      <c r="CI35" s="277"/>
      <c r="CJ35" s="261"/>
      <c r="CK35" s="260"/>
      <c r="CL35" s="261"/>
      <c r="CM35" s="279"/>
      <c r="CN35" s="261"/>
      <c r="CO35" s="237"/>
      <c r="CP35" s="261"/>
      <c r="CQ35" s="237"/>
      <c r="CR35" s="261"/>
      <c r="CS35" s="237"/>
      <c r="CT35" s="261"/>
      <c r="CU35" s="277"/>
      <c r="CV35" s="261"/>
      <c r="CW35" s="277"/>
      <c r="CX35" s="261"/>
      <c r="CY35" s="277"/>
      <c r="CZ35" s="261"/>
      <c r="DA35" s="277"/>
      <c r="DB35" s="261"/>
      <c r="DC35" s="260"/>
      <c r="DD35" s="261"/>
      <c r="DE35" s="279"/>
      <c r="DF35" s="261"/>
      <c r="DH35" s="98"/>
      <c r="DI35" s="113"/>
      <c r="DJ35" s="113"/>
      <c r="DK35" s="113"/>
      <c r="DL35" s="112"/>
      <c r="DM35" s="114"/>
      <c r="DN35" s="110"/>
      <c r="DO35" s="110"/>
      <c r="DP35" s="110"/>
      <c r="DQ35" s="110"/>
      <c r="DR35" s="110"/>
      <c r="DS35" s="110"/>
      <c r="DT35" s="110"/>
      <c r="DU35" s="110"/>
      <c r="DV35" s="110"/>
      <c r="DW35" s="110"/>
      <c r="DX35" s="110"/>
    </row>
    <row r="36" spans="1:128" s="94" customFormat="1" ht="12.75" customHeight="1">
      <c r="A36" s="241" t="s">
        <v>84</v>
      </c>
      <c r="B36" s="71"/>
      <c r="C36" s="242">
        <v>3103.0519800000002</v>
      </c>
      <c r="D36" s="71"/>
      <c r="E36" s="242">
        <v>2823.8600200000001</v>
      </c>
      <c r="F36" s="71"/>
      <c r="G36" s="242">
        <v>2846.07746</v>
      </c>
      <c r="H36" s="71"/>
      <c r="I36" s="262">
        <v>2955.1092799999997</v>
      </c>
      <c r="J36" s="261"/>
      <c r="K36" s="242">
        <v>2961.6929399999999</v>
      </c>
      <c r="L36" s="71"/>
      <c r="M36" s="242">
        <v>3044.0029800000002</v>
      </c>
      <c r="N36" s="71"/>
      <c r="O36" s="242">
        <v>3081.48191</v>
      </c>
      <c r="P36" s="71"/>
      <c r="Q36" s="262">
        <v>3051.65002</v>
      </c>
      <c r="R36" s="261"/>
      <c r="S36" s="270">
        <f>IFERROR(IF((OR((Q36/I36)-1&lt;-Index!$H$4,(Q36/I36)-1&gt;Index!$H$4,AND(Q36&lt;0,I36&gt;0),AND(Q36&gt;0,I36&lt;0))),"n.m.",(Q36/I36)-1),"n.m.")</f>
        <v>3.2669093036045149E-2</v>
      </c>
      <c r="T36" s="71"/>
      <c r="U36" s="244"/>
      <c r="V36" s="261"/>
      <c r="W36" s="244"/>
      <c r="X36" s="261"/>
      <c r="Y36" s="244"/>
      <c r="Z36" s="261"/>
      <c r="AA36" s="278"/>
      <c r="AB36" s="261"/>
      <c r="AC36" s="278"/>
      <c r="AD36" s="261"/>
      <c r="AE36" s="278"/>
      <c r="AF36" s="261"/>
      <c r="AG36" s="278"/>
      <c r="AH36" s="261"/>
      <c r="AI36" s="278"/>
      <c r="AJ36" s="261"/>
      <c r="AK36" s="280"/>
      <c r="AL36" s="261"/>
      <c r="AM36" s="244"/>
      <c r="AN36" s="261"/>
      <c r="AO36" s="244"/>
      <c r="AP36" s="261"/>
      <c r="AQ36" s="244"/>
      <c r="AR36" s="261"/>
      <c r="AS36" s="278"/>
      <c r="AT36" s="261"/>
      <c r="AU36" s="278"/>
      <c r="AV36" s="261"/>
      <c r="AW36" s="278"/>
      <c r="AX36" s="261"/>
      <c r="AY36" s="278"/>
      <c r="AZ36" s="261"/>
      <c r="BA36" s="278"/>
      <c r="BB36" s="261"/>
      <c r="BC36" s="280"/>
      <c r="BD36" s="261"/>
      <c r="BE36" s="244"/>
      <c r="BF36" s="261"/>
      <c r="BG36" s="244"/>
      <c r="BH36" s="261"/>
      <c r="BI36" s="244"/>
      <c r="BJ36" s="261"/>
      <c r="BK36" s="278"/>
      <c r="BL36" s="261"/>
      <c r="BM36" s="278"/>
      <c r="BN36" s="261"/>
      <c r="BO36" s="278"/>
      <c r="BP36" s="261"/>
      <c r="BQ36" s="278"/>
      <c r="BR36" s="261"/>
      <c r="BS36" s="245"/>
      <c r="BT36" s="261"/>
      <c r="BU36" s="246"/>
      <c r="BV36" s="261"/>
      <c r="BW36" s="243"/>
      <c r="BX36" s="261"/>
      <c r="BY36" s="243"/>
      <c r="BZ36" s="261"/>
      <c r="CA36" s="243"/>
      <c r="CB36" s="261"/>
      <c r="CC36" s="278"/>
      <c r="CD36" s="261"/>
      <c r="CE36" s="278"/>
      <c r="CF36" s="261"/>
      <c r="CG36" s="278"/>
      <c r="CH36" s="261"/>
      <c r="CI36" s="278"/>
      <c r="CJ36" s="261"/>
      <c r="CK36" s="262"/>
      <c r="CL36" s="261"/>
      <c r="CM36" s="280"/>
      <c r="CN36" s="261"/>
      <c r="CO36" s="243"/>
      <c r="CP36" s="261"/>
      <c r="CQ36" s="243"/>
      <c r="CR36" s="261"/>
      <c r="CS36" s="243"/>
      <c r="CT36" s="261"/>
      <c r="CU36" s="278"/>
      <c r="CV36" s="261"/>
      <c r="CW36" s="278"/>
      <c r="CX36" s="261"/>
      <c r="CY36" s="278"/>
      <c r="CZ36" s="261"/>
      <c r="DA36" s="278"/>
      <c r="DB36" s="261"/>
      <c r="DC36" s="262"/>
      <c r="DD36" s="261"/>
      <c r="DE36" s="280"/>
      <c r="DF36" s="261"/>
      <c r="DH36" s="98"/>
      <c r="DI36" s="95"/>
      <c r="DJ36" s="95"/>
      <c r="DK36" s="115"/>
      <c r="DL36" s="93"/>
    </row>
    <row r="37" spans="1:128" s="94" customFormat="1" ht="12.75" customHeight="1" thickBot="1">
      <c r="A37" s="16" t="s">
        <v>85</v>
      </c>
      <c r="B37" s="71"/>
      <c r="C37" s="71">
        <v>71500.509340000004</v>
      </c>
      <c r="D37" s="71"/>
      <c r="E37" s="71">
        <v>63510.525350000004</v>
      </c>
      <c r="F37" s="71"/>
      <c r="G37" s="71">
        <v>64126.494299999998</v>
      </c>
      <c r="H37" s="71"/>
      <c r="I37" s="263">
        <v>66099.143079999994</v>
      </c>
      <c r="J37" s="261"/>
      <c r="K37" s="71">
        <v>70335.551080000005</v>
      </c>
      <c r="L37" s="71"/>
      <c r="M37" s="71">
        <v>70787.508819999988</v>
      </c>
      <c r="N37" s="71"/>
      <c r="O37" s="71">
        <v>73136.665079999992</v>
      </c>
      <c r="P37" s="71"/>
      <c r="Q37" s="263">
        <v>70392.168209999989</v>
      </c>
      <c r="R37" s="261"/>
      <c r="S37" s="271">
        <f>IFERROR(IF((OR((Q37/I37)-1&lt;-Index!$H$4,(Q37/I37)-1&gt;Index!$H$4,AND(Q37&lt;0,I37&gt;0),AND(Q37&gt;0,I37&lt;0))),"n.m.",(Q37/I37)-1),"n.m.")</f>
        <v>6.494827209490639E-2</v>
      </c>
      <c r="T37" s="71"/>
      <c r="U37" s="58"/>
      <c r="V37" s="261"/>
      <c r="W37" s="58"/>
      <c r="X37" s="261"/>
      <c r="Y37" s="58"/>
      <c r="Z37" s="261"/>
      <c r="AA37" s="257"/>
      <c r="AB37" s="261"/>
      <c r="AC37" s="257"/>
      <c r="AD37" s="261"/>
      <c r="AE37" s="257"/>
      <c r="AF37" s="261"/>
      <c r="AG37" s="257"/>
      <c r="AH37" s="261"/>
      <c r="AI37" s="257"/>
      <c r="AJ37" s="261"/>
      <c r="AK37" s="281"/>
      <c r="AL37" s="261"/>
      <c r="AM37" s="58"/>
      <c r="AN37" s="261"/>
      <c r="AO37" s="58"/>
      <c r="AP37" s="261"/>
      <c r="AQ37" s="58"/>
      <c r="AR37" s="261"/>
      <c r="AS37" s="257"/>
      <c r="AT37" s="261"/>
      <c r="AU37" s="257"/>
      <c r="AV37" s="261"/>
      <c r="AW37" s="257"/>
      <c r="AX37" s="261"/>
      <c r="AY37" s="257"/>
      <c r="AZ37" s="261"/>
      <c r="BA37" s="257"/>
      <c r="BB37" s="261"/>
      <c r="BC37" s="281"/>
      <c r="BD37" s="261"/>
      <c r="BE37" s="58"/>
      <c r="BF37" s="261"/>
      <c r="BG37" s="58"/>
      <c r="BH37" s="261"/>
      <c r="BI37" s="58"/>
      <c r="BJ37" s="261"/>
      <c r="BK37" s="257"/>
      <c r="BL37" s="261"/>
      <c r="BM37" s="257"/>
      <c r="BN37" s="261"/>
      <c r="BO37" s="257"/>
      <c r="BP37" s="261"/>
      <c r="BQ37" s="257"/>
      <c r="BR37" s="261"/>
      <c r="BS37" s="76"/>
      <c r="BT37" s="261"/>
      <c r="BU37" s="79"/>
      <c r="BV37" s="261"/>
      <c r="BW37" s="111"/>
      <c r="BX37" s="261"/>
      <c r="BY37" s="111"/>
      <c r="BZ37" s="261"/>
      <c r="CA37" s="111"/>
      <c r="CB37" s="261"/>
      <c r="CC37" s="257"/>
      <c r="CD37" s="261"/>
      <c r="CE37" s="257"/>
      <c r="CF37" s="261"/>
      <c r="CG37" s="257"/>
      <c r="CH37" s="261"/>
      <c r="CI37" s="257"/>
      <c r="CJ37" s="261"/>
      <c r="CK37" s="282"/>
      <c r="CL37" s="261"/>
      <c r="CM37" s="281"/>
      <c r="CN37" s="261"/>
      <c r="CO37" s="111"/>
      <c r="CP37" s="261"/>
      <c r="CQ37" s="111"/>
      <c r="CR37" s="261"/>
      <c r="CS37" s="111"/>
      <c r="CT37" s="261"/>
      <c r="CU37" s="257"/>
      <c r="CV37" s="261"/>
      <c r="CW37" s="257"/>
      <c r="CX37" s="261"/>
      <c r="CY37" s="257"/>
      <c r="CZ37" s="261"/>
      <c r="DA37" s="257"/>
      <c r="DB37" s="261"/>
      <c r="DC37" s="282"/>
      <c r="DD37" s="261"/>
      <c r="DE37" s="281"/>
      <c r="DF37" s="261"/>
      <c r="DH37" s="98"/>
      <c r="DI37" s="95"/>
      <c r="DJ37" s="95"/>
      <c r="DK37" s="115"/>
      <c r="DL37" s="93"/>
    </row>
    <row r="38" spans="1:128" s="101" customFormat="1" ht="14.25" customHeight="1" thickBot="1">
      <c r="A38" s="99" t="s">
        <v>86</v>
      </c>
      <c r="B38" s="248"/>
      <c r="C38" s="37">
        <f t="shared" ref="C38:Q38" si="13">C34+C37</f>
        <v>878313.28081000003</v>
      </c>
      <c r="D38" s="248"/>
      <c r="E38" s="37">
        <f t="shared" si="13"/>
        <v>841647.68415999995</v>
      </c>
      <c r="F38" s="248"/>
      <c r="G38" s="37">
        <f t="shared" si="13"/>
        <v>835577.40815999999</v>
      </c>
      <c r="H38" s="248"/>
      <c r="I38" s="256">
        <f t="shared" si="13"/>
        <v>848942.33704999986</v>
      </c>
      <c r="J38" s="257"/>
      <c r="K38" s="37">
        <f t="shared" si="13"/>
        <v>866832.72372000001</v>
      </c>
      <c r="L38" s="248"/>
      <c r="M38" s="37">
        <f t="shared" si="13"/>
        <v>889867.93664999981</v>
      </c>
      <c r="N38" s="248"/>
      <c r="O38" s="37">
        <f t="shared" si="13"/>
        <v>903186.25909999991</v>
      </c>
      <c r="P38" s="248"/>
      <c r="Q38" s="256">
        <f t="shared" si="13"/>
        <v>883809.02761999995</v>
      </c>
      <c r="R38" s="257"/>
      <c r="S38" s="267">
        <f>IFERROR(IF((OR((Q38/I38)-1&lt;-Index!$H$4,(Q38/I38)-1&gt;Index!$H$4,AND(Q38&lt;0,I38&gt;0),AND(Q38&gt;0,I38&lt;0))),"n.m.",(Q38/I38)-1),"n.m.")</f>
        <v>4.1070740671455663E-2</v>
      </c>
      <c r="T38" s="248"/>
      <c r="U38" s="36"/>
      <c r="V38" s="257"/>
      <c r="W38" s="36"/>
      <c r="X38" s="257"/>
      <c r="Y38" s="36"/>
      <c r="Z38" s="257"/>
      <c r="AA38" s="256"/>
      <c r="AB38" s="257"/>
      <c r="AC38" s="256"/>
      <c r="AD38" s="257"/>
      <c r="AE38" s="256"/>
      <c r="AF38" s="257"/>
      <c r="AG38" s="256"/>
      <c r="AH38" s="257"/>
      <c r="AI38" s="256"/>
      <c r="AJ38" s="257"/>
      <c r="AK38" s="281"/>
      <c r="AL38" s="257"/>
      <c r="AM38" s="36"/>
      <c r="AN38" s="257"/>
      <c r="AO38" s="36"/>
      <c r="AP38" s="257"/>
      <c r="AQ38" s="36"/>
      <c r="AR38" s="257"/>
      <c r="AS38" s="256"/>
      <c r="AT38" s="257"/>
      <c r="AU38" s="256"/>
      <c r="AV38" s="257"/>
      <c r="AW38" s="256"/>
      <c r="AX38" s="257"/>
      <c r="AY38" s="256"/>
      <c r="AZ38" s="257"/>
      <c r="BA38" s="256"/>
      <c r="BB38" s="257"/>
      <c r="BC38" s="281"/>
      <c r="BD38" s="257"/>
      <c r="BE38" s="36"/>
      <c r="BF38" s="257"/>
      <c r="BG38" s="36"/>
      <c r="BH38" s="257"/>
      <c r="BI38" s="36"/>
      <c r="BJ38" s="257"/>
      <c r="BK38" s="256"/>
      <c r="BL38" s="257"/>
      <c r="BM38" s="256"/>
      <c r="BN38" s="257"/>
      <c r="BO38" s="256"/>
      <c r="BP38" s="257"/>
      <c r="BQ38" s="256"/>
      <c r="BR38" s="257"/>
      <c r="BS38" s="47"/>
      <c r="BT38" s="257"/>
      <c r="BU38" s="79"/>
      <c r="BV38" s="257"/>
      <c r="BW38" s="100"/>
      <c r="BX38" s="257"/>
      <c r="BY38" s="100"/>
      <c r="BZ38" s="257"/>
      <c r="CA38" s="100"/>
      <c r="CB38" s="257"/>
      <c r="CC38" s="256"/>
      <c r="CD38" s="257"/>
      <c r="CE38" s="256"/>
      <c r="CF38" s="257"/>
      <c r="CG38" s="256"/>
      <c r="CH38" s="257"/>
      <c r="CI38" s="256"/>
      <c r="CJ38" s="257"/>
      <c r="CK38" s="283"/>
      <c r="CL38" s="257"/>
      <c r="CM38" s="281"/>
      <c r="CN38" s="257"/>
      <c r="CO38" s="100"/>
      <c r="CP38" s="257"/>
      <c r="CQ38" s="100"/>
      <c r="CR38" s="257"/>
      <c r="CS38" s="100"/>
      <c r="CT38" s="257"/>
      <c r="CU38" s="256"/>
      <c r="CV38" s="257"/>
      <c r="CW38" s="256"/>
      <c r="CX38" s="257"/>
      <c r="CY38" s="256"/>
      <c r="CZ38" s="257"/>
      <c r="DA38" s="256"/>
      <c r="DB38" s="257"/>
      <c r="DC38" s="283"/>
      <c r="DD38" s="257"/>
      <c r="DE38" s="281"/>
      <c r="DF38" s="257"/>
      <c r="DH38" s="98"/>
      <c r="DI38" s="96"/>
      <c r="DJ38" s="96"/>
      <c r="DK38" s="97"/>
      <c r="DL38" s="93"/>
    </row>
    <row r="39" spans="1:128" s="2" customFormat="1" ht="12.75" customHeight="1">
      <c r="A39" s="3"/>
      <c r="B39" s="116"/>
      <c r="C39" s="116"/>
      <c r="D39" s="116"/>
      <c r="E39" s="116"/>
      <c r="F39" s="116"/>
      <c r="G39" s="116"/>
      <c r="H39" s="116"/>
      <c r="I39" s="116"/>
      <c r="J39" s="116"/>
      <c r="K39" s="116"/>
      <c r="L39" s="116"/>
      <c r="M39" s="116"/>
      <c r="N39" s="116"/>
      <c r="O39" s="116"/>
      <c r="P39" s="116"/>
      <c r="Q39" s="116"/>
      <c r="R39" s="116"/>
      <c r="S39" s="117"/>
      <c r="T39" s="116"/>
      <c r="U39" s="18"/>
      <c r="V39" s="116"/>
      <c r="W39" s="18"/>
      <c r="X39" s="116"/>
      <c r="Y39" s="18"/>
      <c r="Z39" s="116"/>
      <c r="AA39" s="116"/>
      <c r="AB39" s="116"/>
      <c r="AC39" s="116"/>
      <c r="AD39" s="116"/>
      <c r="AE39" s="18"/>
      <c r="AF39" s="116"/>
      <c r="AG39" s="18"/>
      <c r="AH39" s="116"/>
      <c r="AI39" s="116"/>
      <c r="AJ39" s="116"/>
      <c r="AK39" s="117"/>
      <c r="AL39" s="116"/>
      <c r="AM39" s="18"/>
      <c r="AN39" s="116"/>
      <c r="AO39" s="18"/>
      <c r="AP39" s="116"/>
      <c r="AQ39" s="18"/>
      <c r="AR39" s="116"/>
      <c r="AS39" s="116"/>
      <c r="AT39" s="116"/>
      <c r="AU39" s="116"/>
      <c r="AV39" s="116"/>
      <c r="AW39" s="18"/>
      <c r="AX39" s="116"/>
      <c r="AY39" s="18"/>
      <c r="AZ39" s="116"/>
      <c r="BA39" s="116"/>
      <c r="BB39" s="116"/>
      <c r="BC39" s="117"/>
      <c r="BD39" s="116"/>
      <c r="BE39" s="18"/>
      <c r="BF39" s="116"/>
      <c r="BG39" s="18"/>
      <c r="BH39" s="116"/>
      <c r="BI39" s="18"/>
      <c r="BJ39" s="116"/>
      <c r="BK39" s="116"/>
      <c r="BL39" s="116"/>
      <c r="BM39" s="116"/>
      <c r="BN39" s="116"/>
      <c r="BO39" s="18"/>
      <c r="BP39" s="116"/>
      <c r="BQ39" s="18"/>
      <c r="BR39" s="116"/>
      <c r="BS39" s="116"/>
      <c r="BT39" s="116"/>
      <c r="BU39" s="117"/>
      <c r="BV39" s="116"/>
      <c r="BW39" s="18"/>
      <c r="BX39" s="116"/>
      <c r="BY39" s="18"/>
      <c r="BZ39" s="116"/>
      <c r="CA39" s="18"/>
      <c r="CB39" s="116"/>
      <c r="CC39" s="116"/>
      <c r="CD39" s="116"/>
      <c r="CE39" s="116"/>
      <c r="CF39" s="116"/>
      <c r="CG39" s="18"/>
      <c r="CH39" s="116"/>
      <c r="CI39" s="18"/>
      <c r="CJ39" s="116"/>
      <c r="CK39" s="116"/>
      <c r="CL39" s="116"/>
      <c r="CM39" s="117"/>
      <c r="CN39" s="116"/>
      <c r="CO39" s="18"/>
      <c r="CP39" s="116"/>
      <c r="CQ39" s="18"/>
      <c r="CR39" s="116"/>
      <c r="CS39" s="18"/>
      <c r="CT39" s="116"/>
      <c r="CU39" s="116"/>
      <c r="CV39" s="116"/>
      <c r="CW39" s="116"/>
      <c r="CX39" s="116"/>
      <c r="CY39" s="18"/>
      <c r="CZ39" s="116"/>
      <c r="DA39" s="18"/>
      <c r="DB39" s="116"/>
      <c r="DC39" s="116"/>
      <c r="DD39" s="116"/>
      <c r="DE39" s="117"/>
      <c r="DF39" s="116"/>
      <c r="DH39" s="95"/>
      <c r="DI39" s="95"/>
      <c r="DJ39" s="95"/>
      <c r="DK39" s="115"/>
      <c r="DL39" s="93"/>
      <c r="DM39" s="94"/>
      <c r="DN39" s="12"/>
    </row>
    <row r="40" spans="1:128" s="6" customFormat="1">
      <c r="B40" s="118"/>
      <c r="C40" s="118"/>
      <c r="D40" s="118"/>
      <c r="E40" s="118"/>
      <c r="F40" s="118"/>
      <c r="G40" s="118"/>
      <c r="H40" s="118"/>
      <c r="I40" s="118"/>
      <c r="J40" s="118"/>
      <c r="K40" s="118"/>
      <c r="L40" s="118"/>
      <c r="M40" s="118"/>
      <c r="N40" s="118"/>
      <c r="O40" s="118"/>
      <c r="P40" s="118"/>
      <c r="Q40" s="118"/>
      <c r="R40" s="118"/>
      <c r="S40" s="119"/>
      <c r="T40" s="118"/>
      <c r="U40" s="120"/>
      <c r="V40" s="118"/>
      <c r="W40" s="120"/>
      <c r="X40" s="118"/>
      <c r="Y40" s="120"/>
      <c r="Z40" s="118"/>
      <c r="AA40" s="118"/>
      <c r="AB40" s="118"/>
      <c r="AC40" s="118"/>
      <c r="AD40" s="118"/>
      <c r="AE40" s="120"/>
      <c r="AF40" s="118"/>
      <c r="AG40" s="120"/>
      <c r="AH40" s="118"/>
      <c r="AI40" s="118"/>
      <c r="AJ40" s="118"/>
      <c r="AK40" s="119"/>
      <c r="AL40" s="118"/>
      <c r="AM40" s="120"/>
      <c r="AN40" s="118"/>
      <c r="AO40" s="120"/>
      <c r="AP40" s="118"/>
      <c r="AQ40" s="120"/>
      <c r="AR40" s="118"/>
      <c r="AS40" s="118"/>
      <c r="AT40" s="118"/>
      <c r="AU40" s="118"/>
      <c r="AV40" s="118"/>
      <c r="AW40" s="120"/>
      <c r="AX40" s="118"/>
      <c r="AY40" s="120"/>
      <c r="AZ40" s="118"/>
      <c r="BA40" s="118"/>
      <c r="BB40" s="118"/>
      <c r="BC40" s="119"/>
      <c r="BD40" s="118"/>
      <c r="BE40" s="120"/>
      <c r="BF40" s="118"/>
      <c r="BG40" s="120"/>
      <c r="BH40" s="118"/>
      <c r="BI40" s="120"/>
      <c r="BJ40" s="118"/>
      <c r="BK40" s="118"/>
      <c r="BL40" s="118"/>
      <c r="BM40" s="118"/>
      <c r="BN40" s="118"/>
      <c r="BO40" s="120"/>
      <c r="BP40" s="118"/>
      <c r="BQ40" s="120"/>
      <c r="BR40" s="118"/>
      <c r="BS40" s="118"/>
      <c r="BT40" s="118"/>
      <c r="BU40" s="119"/>
      <c r="BV40" s="118"/>
      <c r="BW40" s="120"/>
      <c r="BX40" s="118"/>
      <c r="BY40" s="120"/>
      <c r="BZ40" s="118"/>
      <c r="CA40" s="120"/>
      <c r="CB40" s="118"/>
      <c r="CC40" s="118"/>
      <c r="CD40" s="118"/>
      <c r="CE40" s="118"/>
      <c r="CF40" s="118"/>
      <c r="CG40" s="120"/>
      <c r="CH40" s="118"/>
      <c r="CI40" s="120"/>
      <c r="CJ40" s="118"/>
      <c r="CK40" s="118"/>
      <c r="CL40" s="118"/>
      <c r="CM40" s="119"/>
      <c r="CN40" s="118"/>
      <c r="CO40" s="120"/>
      <c r="CP40" s="118"/>
      <c r="CQ40" s="120"/>
      <c r="CR40" s="118"/>
      <c r="CS40" s="120"/>
      <c r="CT40" s="118"/>
      <c r="CU40" s="118"/>
      <c r="CV40" s="118"/>
      <c r="CW40" s="118"/>
      <c r="CX40" s="118"/>
      <c r="CY40" s="120"/>
      <c r="CZ40" s="118"/>
      <c r="DA40" s="120"/>
      <c r="DB40" s="118"/>
      <c r="DC40" s="118"/>
      <c r="DD40" s="118"/>
      <c r="DE40" s="119"/>
      <c r="DF40" s="118"/>
      <c r="DH40" s="95"/>
      <c r="DI40" s="95"/>
      <c r="DJ40" s="95"/>
      <c r="DK40" s="115"/>
      <c r="DL40" s="93"/>
      <c r="DM40" s="94"/>
    </row>
    <row r="41" spans="1:128" s="6" customFormat="1" ht="12.75" customHeight="1">
      <c r="A41" s="122"/>
      <c r="B41" s="118"/>
      <c r="C41" s="118"/>
      <c r="D41" s="118"/>
      <c r="E41" s="118"/>
      <c r="F41" s="118"/>
      <c r="G41" s="118"/>
      <c r="H41" s="118"/>
      <c r="I41" s="118"/>
      <c r="J41" s="118"/>
      <c r="K41" s="118"/>
      <c r="L41" s="118"/>
      <c r="M41" s="118"/>
      <c r="N41" s="118"/>
      <c r="O41" s="118"/>
      <c r="P41" s="118"/>
      <c r="Q41" s="118"/>
      <c r="R41" s="118"/>
      <c r="S41" s="119"/>
      <c r="T41" s="118"/>
      <c r="U41" s="120"/>
      <c r="V41" s="118"/>
      <c r="W41" s="120"/>
      <c r="X41" s="118"/>
      <c r="Y41" s="120"/>
      <c r="Z41" s="118"/>
      <c r="AA41" s="118"/>
      <c r="AB41" s="118"/>
      <c r="AC41" s="118"/>
      <c r="AD41" s="118"/>
      <c r="AE41" s="120"/>
      <c r="AF41" s="118"/>
      <c r="AG41" s="120"/>
      <c r="AH41" s="118"/>
      <c r="AI41" s="118"/>
      <c r="AJ41" s="118"/>
      <c r="AK41" s="119"/>
      <c r="AL41" s="118"/>
      <c r="AM41" s="120"/>
      <c r="AN41" s="118"/>
      <c r="AO41" s="120"/>
      <c r="AP41" s="118"/>
      <c r="AQ41" s="120"/>
      <c r="AR41" s="118"/>
      <c r="AS41" s="118"/>
      <c r="AT41" s="118"/>
      <c r="AU41" s="118"/>
      <c r="AV41" s="118"/>
      <c r="AW41" s="120"/>
      <c r="AX41" s="118"/>
      <c r="AY41" s="120"/>
      <c r="AZ41" s="118"/>
      <c r="BA41" s="118"/>
      <c r="BB41" s="118"/>
      <c r="BC41" s="119"/>
      <c r="BD41" s="118"/>
      <c r="BE41" s="120"/>
      <c r="BF41" s="118"/>
      <c r="BG41" s="120"/>
      <c r="BH41" s="118"/>
      <c r="BI41" s="120"/>
      <c r="BJ41" s="118"/>
      <c r="BK41" s="118"/>
      <c r="BL41" s="118"/>
      <c r="BM41" s="118"/>
      <c r="BN41" s="118"/>
      <c r="BO41" s="120"/>
      <c r="BP41" s="118"/>
      <c r="BQ41" s="120"/>
      <c r="BR41" s="118"/>
      <c r="BS41" s="118"/>
      <c r="BT41" s="118"/>
      <c r="BU41" s="119"/>
      <c r="BV41" s="118"/>
      <c r="BW41" s="120"/>
      <c r="BX41" s="118"/>
      <c r="BY41" s="120"/>
      <c r="BZ41" s="118"/>
      <c r="CA41" s="120"/>
      <c r="CB41" s="118"/>
      <c r="CC41" s="118"/>
      <c r="CD41" s="118"/>
      <c r="CE41" s="118"/>
      <c r="CF41" s="118"/>
      <c r="CG41" s="120"/>
      <c r="CH41" s="118"/>
      <c r="CI41" s="120"/>
      <c r="CJ41" s="118"/>
      <c r="CK41" s="118"/>
      <c r="CL41" s="118"/>
      <c r="CM41" s="119"/>
      <c r="CN41" s="118"/>
      <c r="CO41" s="120"/>
      <c r="CP41" s="118"/>
      <c r="CQ41" s="120"/>
      <c r="CR41" s="118"/>
      <c r="CS41" s="120"/>
      <c r="CT41" s="118"/>
      <c r="CU41" s="118"/>
      <c r="CV41" s="118"/>
      <c r="CW41" s="118"/>
      <c r="CX41" s="118"/>
      <c r="CY41" s="120"/>
      <c r="CZ41" s="118"/>
      <c r="DA41" s="120"/>
      <c r="DB41" s="118"/>
      <c r="DC41" s="118"/>
      <c r="DD41" s="118"/>
      <c r="DE41" s="119"/>
      <c r="DF41" s="118"/>
      <c r="DH41" s="95"/>
      <c r="DI41" s="95"/>
      <c r="DJ41" s="95"/>
      <c r="DK41" s="115"/>
      <c r="DL41" s="93"/>
      <c r="DM41" s="94"/>
    </row>
    <row r="42" spans="1:128" s="6" customFormat="1" ht="12.75" customHeight="1">
      <c r="A42" s="70"/>
      <c r="B42" s="118"/>
      <c r="C42" s="118"/>
      <c r="D42" s="118"/>
      <c r="E42" s="118"/>
      <c r="F42" s="118"/>
      <c r="G42" s="118"/>
      <c r="H42" s="118"/>
      <c r="I42" s="118"/>
      <c r="J42" s="118"/>
      <c r="K42" s="118"/>
      <c r="L42" s="118"/>
      <c r="M42" s="118"/>
      <c r="N42" s="118"/>
      <c r="O42" s="118"/>
      <c r="P42" s="118"/>
      <c r="Q42" s="118"/>
      <c r="R42" s="118"/>
      <c r="S42" s="119"/>
      <c r="T42" s="118"/>
      <c r="U42" s="120"/>
      <c r="V42" s="118"/>
      <c r="W42" s="120"/>
      <c r="X42" s="118"/>
      <c r="Y42" s="120"/>
      <c r="Z42" s="118"/>
      <c r="AA42" s="118"/>
      <c r="AB42" s="118"/>
      <c r="AC42" s="118"/>
      <c r="AD42" s="118"/>
      <c r="AE42" s="120"/>
      <c r="AF42" s="118"/>
      <c r="AG42" s="120"/>
      <c r="AH42" s="118"/>
      <c r="AI42" s="118"/>
      <c r="AJ42" s="118"/>
      <c r="AK42" s="119"/>
      <c r="AL42" s="118"/>
      <c r="AM42" s="120"/>
      <c r="AN42" s="118"/>
      <c r="AO42" s="120"/>
      <c r="AP42" s="118"/>
      <c r="AQ42" s="120"/>
      <c r="AR42" s="118"/>
      <c r="AS42" s="118"/>
      <c r="AT42" s="118"/>
      <c r="AU42" s="118"/>
      <c r="AV42" s="118"/>
      <c r="AW42" s="120"/>
      <c r="AX42" s="118"/>
      <c r="AY42" s="120"/>
      <c r="AZ42" s="118"/>
      <c r="BA42" s="118"/>
      <c r="BB42" s="118"/>
      <c r="BC42" s="119"/>
      <c r="BD42" s="118"/>
      <c r="BE42" s="120"/>
      <c r="BF42" s="118"/>
      <c r="BG42" s="120"/>
      <c r="BH42" s="118"/>
      <c r="BI42" s="120"/>
      <c r="BJ42" s="118"/>
      <c r="BK42" s="118"/>
      <c r="BL42" s="118"/>
      <c r="BM42" s="118"/>
      <c r="BN42" s="118"/>
      <c r="BO42" s="120"/>
      <c r="BP42" s="118"/>
      <c r="BQ42" s="120"/>
      <c r="BR42" s="118"/>
      <c r="BS42" s="118"/>
      <c r="BT42" s="118"/>
      <c r="BU42" s="119"/>
      <c r="BV42" s="118"/>
      <c r="BW42" s="120"/>
      <c r="BX42" s="118"/>
      <c r="BY42" s="120"/>
      <c r="BZ42" s="118"/>
      <c r="CA42" s="120"/>
      <c r="CB42" s="118"/>
      <c r="CC42" s="118"/>
      <c r="CD42" s="118"/>
      <c r="CE42" s="118"/>
      <c r="CF42" s="118"/>
      <c r="CG42" s="120"/>
      <c r="CH42" s="118"/>
      <c r="CI42" s="120"/>
      <c r="CJ42" s="118"/>
      <c r="CK42" s="118"/>
      <c r="CL42" s="118"/>
      <c r="CM42" s="119"/>
      <c r="CN42" s="118"/>
      <c r="CO42" s="120"/>
      <c r="CP42" s="118"/>
      <c r="CQ42" s="120"/>
      <c r="CR42" s="118"/>
      <c r="CS42" s="120"/>
      <c r="CT42" s="118"/>
      <c r="CU42" s="118"/>
      <c r="CV42" s="118"/>
      <c r="CW42" s="118"/>
      <c r="CX42" s="118"/>
      <c r="CY42" s="120"/>
      <c r="CZ42" s="118"/>
      <c r="DA42" s="120"/>
      <c r="DB42" s="118"/>
      <c r="DC42" s="118"/>
      <c r="DD42" s="118"/>
      <c r="DE42" s="119"/>
      <c r="DF42" s="118"/>
      <c r="DH42" s="95"/>
      <c r="DI42" s="95"/>
      <c r="DJ42" s="95"/>
      <c r="DK42" s="115"/>
      <c r="DL42" s="93"/>
      <c r="DM42" s="94"/>
    </row>
    <row r="43" spans="1:128" s="6" customFormat="1" ht="12.75" customHeight="1">
      <c r="A43" s="70"/>
      <c r="B43" s="118"/>
      <c r="C43" s="118"/>
      <c r="D43" s="118"/>
      <c r="E43" s="118"/>
      <c r="F43" s="118"/>
      <c r="G43" s="118"/>
      <c r="H43" s="118"/>
      <c r="I43" s="118"/>
      <c r="J43" s="118"/>
      <c r="K43" s="118"/>
      <c r="L43" s="118"/>
      <c r="M43" s="118"/>
      <c r="N43" s="118"/>
      <c r="O43" s="118"/>
      <c r="P43" s="118"/>
      <c r="Q43" s="118"/>
      <c r="R43" s="118"/>
      <c r="S43" s="119"/>
      <c r="T43" s="118"/>
      <c r="U43" s="120"/>
      <c r="V43" s="118"/>
      <c r="W43" s="120"/>
      <c r="X43" s="118"/>
      <c r="Y43" s="120"/>
      <c r="Z43" s="118"/>
      <c r="AA43" s="118"/>
      <c r="AB43" s="118"/>
      <c r="AC43" s="118"/>
      <c r="AD43" s="118"/>
      <c r="AE43" s="120"/>
      <c r="AF43" s="118"/>
      <c r="AG43" s="120"/>
      <c r="AH43" s="118"/>
      <c r="AI43" s="118"/>
      <c r="AJ43" s="118"/>
      <c r="AK43" s="119"/>
      <c r="AL43" s="118"/>
      <c r="AM43" s="120"/>
      <c r="AN43" s="118"/>
      <c r="AO43" s="120"/>
      <c r="AP43" s="118"/>
      <c r="AQ43" s="120"/>
      <c r="AR43" s="118"/>
      <c r="AS43" s="118"/>
      <c r="AT43" s="118"/>
      <c r="AU43" s="118"/>
      <c r="AV43" s="118"/>
      <c r="AW43" s="120"/>
      <c r="AX43" s="118"/>
      <c r="AY43" s="120"/>
      <c r="AZ43" s="118"/>
      <c r="BA43" s="118"/>
      <c r="BB43" s="118"/>
      <c r="BC43" s="119"/>
      <c r="BD43" s="118"/>
      <c r="BE43" s="120"/>
      <c r="BF43" s="118"/>
      <c r="BG43" s="120"/>
      <c r="BH43" s="118"/>
      <c r="BI43" s="120"/>
      <c r="BJ43" s="118"/>
      <c r="BK43" s="118"/>
      <c r="BL43" s="118"/>
      <c r="BM43" s="118"/>
      <c r="BN43" s="118"/>
      <c r="BO43" s="120"/>
      <c r="BP43" s="118"/>
      <c r="BQ43" s="120"/>
      <c r="BR43" s="118"/>
      <c r="BS43" s="118"/>
      <c r="BT43" s="118"/>
      <c r="BU43" s="119"/>
      <c r="BV43" s="118"/>
      <c r="BW43" s="120"/>
      <c r="BX43" s="118"/>
      <c r="BY43" s="120"/>
      <c r="BZ43" s="118"/>
      <c r="CA43" s="120"/>
      <c r="CB43" s="118"/>
      <c r="CC43" s="118"/>
      <c r="CD43" s="118"/>
      <c r="CE43" s="118"/>
      <c r="CF43" s="118"/>
      <c r="CG43" s="120"/>
      <c r="CH43" s="118"/>
      <c r="CI43" s="120"/>
      <c r="CJ43" s="118"/>
      <c r="CK43" s="118"/>
      <c r="CL43" s="118"/>
      <c r="CM43" s="119"/>
      <c r="CN43" s="118"/>
      <c r="CO43" s="120"/>
      <c r="CP43" s="118"/>
      <c r="CQ43" s="120"/>
      <c r="CR43" s="118"/>
      <c r="CS43" s="120"/>
      <c r="CT43" s="118"/>
      <c r="CU43" s="118"/>
      <c r="CV43" s="118"/>
      <c r="CW43" s="118"/>
      <c r="CX43" s="118"/>
      <c r="CY43" s="120"/>
      <c r="CZ43" s="118"/>
      <c r="DA43" s="120"/>
      <c r="DB43" s="118"/>
      <c r="DC43" s="118"/>
      <c r="DD43" s="118"/>
      <c r="DE43" s="119"/>
      <c r="DF43" s="118"/>
      <c r="DH43" s="95"/>
      <c r="DI43" s="95"/>
      <c r="DJ43" s="95"/>
      <c r="DK43" s="115"/>
      <c r="DL43" s="93"/>
      <c r="DM43" s="94"/>
    </row>
    <row r="44" spans="1:128" s="6" customFormat="1" ht="12.75" customHeight="1">
      <c r="A44" s="70"/>
      <c r="B44" s="118"/>
      <c r="C44" s="118"/>
      <c r="D44" s="118"/>
      <c r="E44" s="118"/>
      <c r="F44" s="118"/>
      <c r="G44" s="118"/>
      <c r="H44" s="118"/>
      <c r="I44" s="118"/>
      <c r="J44" s="118"/>
      <c r="K44" s="118"/>
      <c r="L44" s="118"/>
      <c r="M44" s="118"/>
      <c r="N44" s="118"/>
      <c r="O44" s="118"/>
      <c r="P44" s="118"/>
      <c r="Q44" s="118"/>
      <c r="R44" s="118"/>
      <c r="S44" s="119"/>
      <c r="T44" s="118"/>
      <c r="U44" s="120"/>
      <c r="V44" s="118"/>
      <c r="W44" s="120"/>
      <c r="X44" s="118"/>
      <c r="Y44" s="120"/>
      <c r="Z44" s="118"/>
      <c r="AA44" s="118"/>
      <c r="AB44" s="118"/>
      <c r="AC44" s="118"/>
      <c r="AD44" s="118"/>
      <c r="AE44" s="120"/>
      <c r="AF44" s="118"/>
      <c r="AG44" s="120"/>
      <c r="AH44" s="118"/>
      <c r="AI44" s="118"/>
      <c r="AJ44" s="118"/>
      <c r="AK44" s="119"/>
      <c r="AL44" s="118"/>
      <c r="AM44" s="120"/>
      <c r="AN44" s="118"/>
      <c r="AO44" s="120"/>
      <c r="AP44" s="118"/>
      <c r="AQ44" s="120"/>
      <c r="AR44" s="118"/>
      <c r="AS44" s="118"/>
      <c r="AT44" s="118"/>
      <c r="AU44" s="118"/>
      <c r="AV44" s="118"/>
      <c r="AW44" s="120"/>
      <c r="AX44" s="118"/>
      <c r="AY44" s="120"/>
      <c r="AZ44" s="118"/>
      <c r="BA44" s="118"/>
      <c r="BB44" s="118"/>
      <c r="BC44" s="119"/>
      <c r="BD44" s="118"/>
      <c r="BE44" s="120"/>
      <c r="BF44" s="118"/>
      <c r="BG44" s="120"/>
      <c r="BH44" s="118"/>
      <c r="BI44" s="120"/>
      <c r="BJ44" s="118"/>
      <c r="BK44" s="118"/>
      <c r="BL44" s="118"/>
      <c r="BM44" s="118"/>
      <c r="BN44" s="118"/>
      <c r="BO44" s="120"/>
      <c r="BP44" s="118"/>
      <c r="BQ44" s="120"/>
      <c r="BR44" s="118"/>
      <c r="BS44" s="118"/>
      <c r="BT44" s="118"/>
      <c r="BU44" s="119"/>
      <c r="BV44" s="118"/>
      <c r="BW44" s="120"/>
      <c r="BX44" s="118"/>
      <c r="BY44" s="120"/>
      <c r="BZ44" s="118"/>
      <c r="CA44" s="120"/>
      <c r="CB44" s="118"/>
      <c r="CC44" s="118"/>
      <c r="CD44" s="118"/>
      <c r="CE44" s="118"/>
      <c r="CF44" s="118"/>
      <c r="CG44" s="120"/>
      <c r="CH44" s="118"/>
      <c r="CI44" s="120"/>
      <c r="CJ44" s="118"/>
      <c r="CK44" s="118"/>
      <c r="CL44" s="118"/>
      <c r="CM44" s="119"/>
      <c r="CN44" s="118"/>
      <c r="CO44" s="120"/>
      <c r="CP44" s="118"/>
      <c r="CQ44" s="120"/>
      <c r="CR44" s="118"/>
      <c r="CS44" s="120"/>
      <c r="CT44" s="118"/>
      <c r="CU44" s="118"/>
      <c r="CV44" s="118"/>
      <c r="CW44" s="118"/>
      <c r="CX44" s="118"/>
      <c r="CY44" s="120"/>
      <c r="CZ44" s="118"/>
      <c r="DA44" s="120"/>
      <c r="DB44" s="118"/>
      <c r="DC44" s="118"/>
      <c r="DD44" s="118"/>
      <c r="DE44" s="119"/>
      <c r="DF44" s="118"/>
      <c r="DH44" s="95"/>
      <c r="DI44" s="95"/>
      <c r="DJ44" s="95"/>
      <c r="DK44" s="115"/>
      <c r="DL44" s="93"/>
      <c r="DM44" s="94"/>
    </row>
    <row r="45" spans="1:128" s="6" customFormat="1" ht="12.75" customHeight="1">
      <c r="A45" s="70"/>
      <c r="B45" s="118"/>
      <c r="C45" s="118"/>
      <c r="D45" s="118"/>
      <c r="E45" s="118"/>
      <c r="F45" s="118"/>
      <c r="G45" s="118"/>
      <c r="H45" s="118"/>
      <c r="I45" s="118"/>
      <c r="J45" s="118"/>
      <c r="K45" s="118"/>
      <c r="L45" s="118"/>
      <c r="M45" s="118"/>
      <c r="N45" s="118"/>
      <c r="O45" s="118"/>
      <c r="P45" s="118"/>
      <c r="Q45" s="118"/>
      <c r="R45" s="118"/>
      <c r="S45" s="119"/>
      <c r="T45" s="118"/>
      <c r="U45" s="120"/>
      <c r="V45" s="118"/>
      <c r="W45" s="120"/>
      <c r="X45" s="118"/>
      <c r="Y45" s="120"/>
      <c r="Z45" s="118"/>
      <c r="AA45" s="118"/>
      <c r="AB45" s="118"/>
      <c r="AC45" s="118"/>
      <c r="AD45" s="118"/>
      <c r="AE45" s="120"/>
      <c r="AF45" s="118"/>
      <c r="AG45" s="120"/>
      <c r="AH45" s="118"/>
      <c r="AI45" s="118"/>
      <c r="AJ45" s="118"/>
      <c r="AK45" s="119"/>
      <c r="AL45" s="118"/>
      <c r="AM45" s="120"/>
      <c r="AN45" s="118"/>
      <c r="AO45" s="120"/>
      <c r="AP45" s="118"/>
      <c r="AQ45" s="120"/>
      <c r="AR45" s="118"/>
      <c r="AS45" s="118"/>
      <c r="AT45" s="118"/>
      <c r="AU45" s="118"/>
      <c r="AV45" s="118"/>
      <c r="AW45" s="120"/>
      <c r="AX45" s="118"/>
      <c r="AY45" s="120"/>
      <c r="AZ45" s="118"/>
      <c r="BA45" s="118"/>
      <c r="BB45" s="118"/>
      <c r="BC45" s="119"/>
      <c r="BD45" s="118"/>
      <c r="BE45" s="120"/>
      <c r="BF45" s="118"/>
      <c r="BG45" s="120"/>
      <c r="BH45" s="118"/>
      <c r="BI45" s="120"/>
      <c r="BJ45" s="118"/>
      <c r="BK45" s="118"/>
      <c r="BL45" s="118"/>
      <c r="BM45" s="118"/>
      <c r="BN45" s="118"/>
      <c r="BO45" s="120"/>
      <c r="BP45" s="118"/>
      <c r="BQ45" s="120"/>
      <c r="BR45" s="118"/>
      <c r="BS45" s="118"/>
      <c r="BT45" s="118"/>
      <c r="BU45" s="119"/>
      <c r="BV45" s="118"/>
      <c r="BW45" s="120"/>
      <c r="BX45" s="118"/>
      <c r="BY45" s="120"/>
      <c r="BZ45" s="118"/>
      <c r="CA45" s="120"/>
      <c r="CB45" s="118"/>
      <c r="CC45" s="118"/>
      <c r="CD45" s="118"/>
      <c r="CE45" s="118"/>
      <c r="CF45" s="118"/>
      <c r="CG45" s="120"/>
      <c r="CH45" s="118"/>
      <c r="CI45" s="120"/>
      <c r="CJ45" s="118"/>
      <c r="CK45" s="118"/>
      <c r="CL45" s="118"/>
      <c r="CM45" s="119"/>
      <c r="CN45" s="118"/>
      <c r="CO45" s="120"/>
      <c r="CP45" s="118"/>
      <c r="CQ45" s="120"/>
      <c r="CR45" s="118"/>
      <c r="CS45" s="120"/>
      <c r="CT45" s="118"/>
      <c r="CU45" s="118"/>
      <c r="CV45" s="118"/>
      <c r="CW45" s="118"/>
      <c r="CX45" s="118"/>
      <c r="CY45" s="120"/>
      <c r="CZ45" s="118"/>
      <c r="DA45" s="120"/>
      <c r="DB45" s="118"/>
      <c r="DC45" s="118"/>
      <c r="DD45" s="118"/>
      <c r="DE45" s="119"/>
      <c r="DF45" s="118"/>
      <c r="DH45" s="123"/>
      <c r="DI45" s="123"/>
      <c r="DJ45" s="123"/>
      <c r="DK45" s="124"/>
      <c r="DL45" s="125"/>
      <c r="DM45" s="110"/>
    </row>
    <row r="46" spans="1:128" s="6" customFormat="1" ht="12.75" customHeight="1">
      <c r="A46" s="70"/>
      <c r="B46" s="118"/>
      <c r="C46" s="118"/>
      <c r="D46" s="118"/>
      <c r="E46" s="118"/>
      <c r="F46" s="118"/>
      <c r="G46" s="118"/>
      <c r="H46" s="118"/>
      <c r="I46" s="118"/>
      <c r="J46" s="118"/>
      <c r="K46" s="118"/>
      <c r="L46" s="118"/>
      <c r="M46" s="118"/>
      <c r="N46" s="118"/>
      <c r="O46" s="118"/>
      <c r="P46" s="118"/>
      <c r="Q46" s="118"/>
      <c r="R46" s="118"/>
      <c r="S46" s="119"/>
      <c r="T46" s="118"/>
      <c r="U46" s="120"/>
      <c r="V46" s="118"/>
      <c r="W46" s="120"/>
      <c r="X46" s="118"/>
      <c r="Y46" s="120"/>
      <c r="Z46" s="118"/>
      <c r="AA46" s="118"/>
      <c r="AB46" s="118"/>
      <c r="AC46" s="118"/>
      <c r="AD46" s="118"/>
      <c r="AE46" s="120"/>
      <c r="AF46" s="118"/>
      <c r="AG46" s="120"/>
      <c r="AH46" s="118"/>
      <c r="AI46" s="118"/>
      <c r="AJ46" s="118"/>
      <c r="AK46" s="119"/>
      <c r="AL46" s="118"/>
      <c r="AM46" s="120"/>
      <c r="AN46" s="118"/>
      <c r="AO46" s="120"/>
      <c r="AP46" s="118"/>
      <c r="AQ46" s="120"/>
      <c r="AR46" s="118"/>
      <c r="AS46" s="118"/>
      <c r="AT46" s="118"/>
      <c r="AU46" s="118"/>
      <c r="AV46" s="118"/>
      <c r="AW46" s="120"/>
      <c r="AX46" s="118"/>
      <c r="AY46" s="120"/>
      <c r="AZ46" s="118"/>
      <c r="BA46" s="118"/>
      <c r="BB46" s="118"/>
      <c r="BC46" s="119"/>
      <c r="BD46" s="118"/>
      <c r="BE46" s="120"/>
      <c r="BF46" s="118"/>
      <c r="BG46" s="120"/>
      <c r="BH46" s="118"/>
      <c r="BI46" s="120"/>
      <c r="BJ46" s="118"/>
      <c r="BK46" s="118"/>
      <c r="BL46" s="118"/>
      <c r="BM46" s="118"/>
      <c r="BN46" s="118"/>
      <c r="BO46" s="120"/>
      <c r="BP46" s="118"/>
      <c r="BQ46" s="120"/>
      <c r="BR46" s="118"/>
      <c r="BS46" s="118"/>
      <c r="BT46" s="118"/>
      <c r="BU46" s="119"/>
      <c r="BV46" s="118"/>
      <c r="BW46" s="120"/>
      <c r="BX46" s="118"/>
      <c r="BY46" s="120"/>
      <c r="BZ46" s="118"/>
      <c r="CA46" s="120"/>
      <c r="CB46" s="118"/>
      <c r="CC46" s="118"/>
      <c r="CD46" s="118"/>
      <c r="CE46" s="118"/>
      <c r="CF46" s="118"/>
      <c r="CG46" s="120"/>
      <c r="CH46" s="118"/>
      <c r="CI46" s="120"/>
      <c r="CJ46" s="118"/>
      <c r="CK46" s="118"/>
      <c r="CL46" s="118"/>
      <c r="CM46" s="119"/>
      <c r="CN46" s="118"/>
      <c r="CO46" s="120"/>
      <c r="CP46" s="118"/>
      <c r="CQ46" s="120"/>
      <c r="CR46" s="118"/>
      <c r="CS46" s="120"/>
      <c r="CT46" s="118"/>
      <c r="CU46" s="118"/>
      <c r="CV46" s="118"/>
      <c r="CW46" s="118"/>
      <c r="CX46" s="118"/>
      <c r="CY46" s="120"/>
      <c r="CZ46" s="118"/>
      <c r="DA46" s="120"/>
      <c r="DB46" s="118"/>
      <c r="DC46" s="118"/>
      <c r="DD46" s="118"/>
      <c r="DE46" s="119"/>
      <c r="DF46" s="118"/>
      <c r="DH46" s="109"/>
      <c r="DI46" s="109"/>
      <c r="DJ46" s="109"/>
      <c r="DK46" s="111"/>
      <c r="DL46" s="125"/>
      <c r="DM46" s="22"/>
    </row>
    <row r="47" spans="1:128" s="6" customFormat="1" ht="12.75" customHeight="1">
      <c r="A47" s="70"/>
      <c r="B47" s="118"/>
      <c r="C47" s="118"/>
      <c r="D47" s="118"/>
      <c r="E47" s="118"/>
      <c r="F47" s="118"/>
      <c r="G47" s="118"/>
      <c r="H47" s="118"/>
      <c r="I47" s="118"/>
      <c r="J47" s="118"/>
      <c r="K47" s="118"/>
      <c r="L47" s="118"/>
      <c r="M47" s="118"/>
      <c r="N47" s="118"/>
      <c r="O47" s="118"/>
      <c r="P47" s="118"/>
      <c r="Q47" s="118"/>
      <c r="R47" s="118"/>
      <c r="S47" s="119"/>
      <c r="T47" s="118"/>
      <c r="U47" s="120"/>
      <c r="V47" s="118"/>
      <c r="W47" s="120"/>
      <c r="X47" s="118"/>
      <c r="Y47" s="120"/>
      <c r="Z47" s="118"/>
      <c r="AA47" s="118"/>
      <c r="AB47" s="118"/>
      <c r="AC47" s="118"/>
      <c r="AD47" s="118"/>
      <c r="AE47" s="120"/>
      <c r="AF47" s="118"/>
      <c r="AG47" s="120"/>
      <c r="AH47" s="118"/>
      <c r="AI47" s="118"/>
      <c r="AJ47" s="118"/>
      <c r="AK47" s="119"/>
      <c r="AL47" s="118"/>
      <c r="AM47" s="120"/>
      <c r="AN47" s="118"/>
      <c r="AO47" s="120"/>
      <c r="AP47" s="118"/>
      <c r="AQ47" s="120"/>
      <c r="AR47" s="118"/>
      <c r="AS47" s="118"/>
      <c r="AT47" s="118"/>
      <c r="AU47" s="118"/>
      <c r="AV47" s="118"/>
      <c r="AW47" s="120"/>
      <c r="AX47" s="118"/>
      <c r="AY47" s="120"/>
      <c r="AZ47" s="118"/>
      <c r="BA47" s="118"/>
      <c r="BB47" s="118"/>
      <c r="BC47" s="119"/>
      <c r="BD47" s="118"/>
      <c r="BE47" s="120"/>
      <c r="BF47" s="118"/>
      <c r="BG47" s="120"/>
      <c r="BH47" s="118"/>
      <c r="BI47" s="120"/>
      <c r="BJ47" s="118"/>
      <c r="BK47" s="118"/>
      <c r="BL47" s="118"/>
      <c r="BM47" s="118"/>
      <c r="BN47" s="118"/>
      <c r="BO47" s="120"/>
      <c r="BP47" s="118"/>
      <c r="BQ47" s="120"/>
      <c r="BR47" s="118"/>
      <c r="BS47" s="118"/>
      <c r="BT47" s="118"/>
      <c r="BU47" s="119"/>
      <c r="BV47" s="118"/>
      <c r="BW47" s="120"/>
      <c r="BX47" s="118"/>
      <c r="BY47" s="120"/>
      <c r="BZ47" s="118"/>
      <c r="CA47" s="120"/>
      <c r="CB47" s="118"/>
      <c r="CC47" s="118"/>
      <c r="CD47" s="118"/>
      <c r="CE47" s="118"/>
      <c r="CF47" s="118"/>
      <c r="CG47" s="120"/>
      <c r="CH47" s="118"/>
      <c r="CI47" s="120"/>
      <c r="CJ47" s="118"/>
      <c r="CK47" s="118"/>
      <c r="CL47" s="118"/>
      <c r="CM47" s="119"/>
      <c r="CN47" s="118"/>
      <c r="CO47" s="120"/>
      <c r="CP47" s="118"/>
      <c r="CQ47" s="120"/>
      <c r="CR47" s="118"/>
      <c r="CS47" s="120"/>
      <c r="CT47" s="118"/>
      <c r="CU47" s="118"/>
      <c r="CV47" s="118"/>
      <c r="CW47" s="118"/>
      <c r="CX47" s="118"/>
      <c r="CY47" s="120"/>
      <c r="CZ47" s="118"/>
      <c r="DA47" s="120"/>
      <c r="DB47" s="118"/>
      <c r="DC47" s="118"/>
      <c r="DD47" s="118"/>
      <c r="DE47" s="119"/>
      <c r="DF47" s="118"/>
      <c r="DH47" s="126"/>
      <c r="DI47" s="126"/>
      <c r="DJ47" s="126"/>
      <c r="DK47" s="104"/>
      <c r="DL47" s="104"/>
      <c r="DM47" s="3"/>
    </row>
    <row r="48" spans="1:128" s="6" customFormat="1" ht="12.75" customHeight="1">
      <c r="A48" s="38"/>
      <c r="B48" s="118"/>
      <c r="C48" s="118"/>
      <c r="D48" s="118"/>
      <c r="E48" s="118"/>
      <c r="F48" s="118"/>
      <c r="G48" s="118"/>
      <c r="H48" s="118"/>
      <c r="I48" s="118"/>
      <c r="J48" s="118"/>
      <c r="K48" s="118"/>
      <c r="L48" s="118"/>
      <c r="M48" s="118"/>
      <c r="N48" s="118"/>
      <c r="O48" s="118"/>
      <c r="P48" s="118"/>
      <c r="Q48" s="118"/>
      <c r="R48" s="118"/>
      <c r="S48" s="119"/>
      <c r="T48" s="118"/>
      <c r="U48" s="120"/>
      <c r="V48" s="118"/>
      <c r="W48" s="120"/>
      <c r="X48" s="118"/>
      <c r="Y48" s="120"/>
      <c r="Z48" s="118"/>
      <c r="AA48" s="118"/>
      <c r="AB48" s="118"/>
      <c r="AC48" s="118"/>
      <c r="AD48" s="118"/>
      <c r="AE48" s="120"/>
      <c r="AF48" s="118"/>
      <c r="AG48" s="120"/>
      <c r="AH48" s="118"/>
      <c r="AI48" s="118"/>
      <c r="AJ48" s="118"/>
      <c r="AK48" s="119"/>
      <c r="AL48" s="118"/>
      <c r="AM48" s="120"/>
      <c r="AN48" s="118"/>
      <c r="AO48" s="120"/>
      <c r="AP48" s="118"/>
      <c r="AQ48" s="120"/>
      <c r="AR48" s="118"/>
      <c r="AS48" s="118"/>
      <c r="AT48" s="118"/>
      <c r="AU48" s="118"/>
      <c r="AV48" s="118"/>
      <c r="AW48" s="120"/>
      <c r="AX48" s="118"/>
      <c r="AY48" s="120"/>
      <c r="AZ48" s="118"/>
      <c r="BA48" s="118"/>
      <c r="BB48" s="118"/>
      <c r="BC48" s="119"/>
      <c r="BD48" s="118"/>
      <c r="BE48" s="120"/>
      <c r="BF48" s="118"/>
      <c r="BG48" s="120"/>
      <c r="BH48" s="118"/>
      <c r="BI48" s="120"/>
      <c r="BJ48" s="118"/>
      <c r="BK48" s="118"/>
      <c r="BL48" s="118"/>
      <c r="BM48" s="118"/>
      <c r="BN48" s="118"/>
      <c r="BO48" s="120"/>
      <c r="BP48" s="118"/>
      <c r="BQ48" s="120"/>
      <c r="BR48" s="118"/>
      <c r="BS48" s="118"/>
      <c r="BT48" s="118"/>
      <c r="BU48" s="119"/>
      <c r="BV48" s="118"/>
      <c r="BW48" s="120"/>
      <c r="BX48" s="118"/>
      <c r="BY48" s="120"/>
      <c r="BZ48" s="118"/>
      <c r="CA48" s="120"/>
      <c r="CB48" s="118"/>
      <c r="CC48" s="118"/>
      <c r="CD48" s="118"/>
      <c r="CE48" s="118"/>
      <c r="CF48" s="118"/>
      <c r="CG48" s="120"/>
      <c r="CH48" s="118"/>
      <c r="CI48" s="120"/>
      <c r="CJ48" s="118"/>
      <c r="CK48" s="118"/>
      <c r="CL48" s="118"/>
      <c r="CM48" s="119"/>
      <c r="CN48" s="118"/>
      <c r="CO48" s="120"/>
      <c r="CP48" s="118"/>
      <c r="CQ48" s="120"/>
      <c r="CR48" s="118"/>
      <c r="CS48" s="120"/>
      <c r="CT48" s="118"/>
      <c r="CU48" s="118"/>
      <c r="CV48" s="118"/>
      <c r="CW48" s="118"/>
      <c r="CX48" s="118"/>
      <c r="CY48" s="120"/>
      <c r="CZ48" s="118"/>
      <c r="DA48" s="120"/>
      <c r="DB48" s="118"/>
      <c r="DC48" s="118"/>
      <c r="DD48" s="118"/>
      <c r="DE48" s="119"/>
      <c r="DF48" s="118"/>
      <c r="DH48" s="126"/>
      <c r="DI48" s="126"/>
      <c r="DJ48" s="126"/>
      <c r="DK48" s="104"/>
      <c r="DL48" s="104"/>
      <c r="DM48" s="3"/>
    </row>
    <row r="49" spans="1:117" s="6" customFormat="1" ht="12.75" customHeight="1">
      <c r="A49" s="70"/>
      <c r="B49" s="118"/>
      <c r="C49" s="118"/>
      <c r="D49" s="118"/>
      <c r="E49" s="118"/>
      <c r="F49" s="118"/>
      <c r="G49" s="118"/>
      <c r="H49" s="118"/>
      <c r="I49" s="118"/>
      <c r="J49" s="118"/>
      <c r="K49" s="118"/>
      <c r="L49" s="118"/>
      <c r="M49" s="118"/>
      <c r="N49" s="118"/>
      <c r="O49" s="118"/>
      <c r="P49" s="118"/>
      <c r="Q49" s="118"/>
      <c r="R49" s="118"/>
      <c r="S49" s="119"/>
      <c r="T49" s="118"/>
      <c r="U49" s="120"/>
      <c r="V49" s="118"/>
      <c r="W49" s="120"/>
      <c r="X49" s="118"/>
      <c r="Y49" s="120"/>
      <c r="Z49" s="118"/>
      <c r="AA49" s="118"/>
      <c r="AB49" s="118"/>
      <c r="AC49" s="118"/>
      <c r="AD49" s="118"/>
      <c r="AE49" s="120"/>
      <c r="AF49" s="118"/>
      <c r="AG49" s="120"/>
      <c r="AH49" s="118"/>
      <c r="AI49" s="118"/>
      <c r="AJ49" s="118"/>
      <c r="AK49" s="119"/>
      <c r="AL49" s="118"/>
      <c r="AM49" s="120"/>
      <c r="AN49" s="118"/>
      <c r="AO49" s="120"/>
      <c r="AP49" s="118"/>
      <c r="AQ49" s="120"/>
      <c r="AR49" s="118"/>
      <c r="AS49" s="118"/>
      <c r="AT49" s="118"/>
      <c r="AU49" s="118"/>
      <c r="AV49" s="118"/>
      <c r="AW49" s="120"/>
      <c r="AX49" s="118"/>
      <c r="AY49" s="120"/>
      <c r="AZ49" s="118"/>
      <c r="BA49" s="118"/>
      <c r="BB49" s="118"/>
      <c r="BC49" s="119"/>
      <c r="BD49" s="118"/>
      <c r="BE49" s="120"/>
      <c r="BF49" s="118"/>
      <c r="BG49" s="120"/>
      <c r="BH49" s="118"/>
      <c r="BI49" s="120"/>
      <c r="BJ49" s="118"/>
      <c r="BK49" s="118"/>
      <c r="BL49" s="118"/>
      <c r="BM49" s="118"/>
      <c r="BN49" s="118"/>
      <c r="BO49" s="120"/>
      <c r="BP49" s="118"/>
      <c r="BQ49" s="120"/>
      <c r="BR49" s="118"/>
      <c r="BS49" s="118"/>
      <c r="BT49" s="118"/>
      <c r="BU49" s="119"/>
      <c r="BV49" s="118"/>
      <c r="BW49" s="120"/>
      <c r="BX49" s="118"/>
      <c r="BY49" s="120"/>
      <c r="BZ49" s="118"/>
      <c r="CA49" s="120"/>
      <c r="CB49" s="118"/>
      <c r="CC49" s="118"/>
      <c r="CD49" s="118"/>
      <c r="CE49" s="118"/>
      <c r="CF49" s="118"/>
      <c r="CG49" s="120"/>
      <c r="CH49" s="118"/>
      <c r="CI49" s="120"/>
      <c r="CJ49" s="118"/>
      <c r="CK49" s="118"/>
      <c r="CL49" s="118"/>
      <c r="CM49" s="119"/>
      <c r="CN49" s="118"/>
      <c r="CO49" s="120"/>
      <c r="CP49" s="118"/>
      <c r="CQ49" s="120"/>
      <c r="CR49" s="118"/>
      <c r="CS49" s="120"/>
      <c r="CT49" s="118"/>
      <c r="CU49" s="118"/>
      <c r="CV49" s="118"/>
      <c r="CW49" s="118"/>
      <c r="CX49" s="118"/>
      <c r="CY49" s="120"/>
      <c r="CZ49" s="118"/>
      <c r="DA49" s="120"/>
      <c r="DB49" s="118"/>
      <c r="DC49" s="118"/>
      <c r="DD49" s="118"/>
      <c r="DE49" s="119"/>
      <c r="DF49" s="118"/>
      <c r="DH49" s="126"/>
      <c r="DI49" s="126"/>
      <c r="DJ49" s="126"/>
      <c r="DK49" s="104"/>
      <c r="DL49" s="104"/>
      <c r="DM49" s="3"/>
    </row>
    <row r="50" spans="1:117" s="6" customFormat="1" ht="12.75" customHeight="1">
      <c r="A50" s="70"/>
      <c r="B50" s="118"/>
      <c r="C50" s="118"/>
      <c r="D50" s="118"/>
      <c r="E50" s="118"/>
      <c r="F50" s="118"/>
      <c r="G50" s="118"/>
      <c r="H50" s="118"/>
      <c r="I50" s="118"/>
      <c r="J50" s="118"/>
      <c r="K50" s="118"/>
      <c r="L50" s="118"/>
      <c r="M50" s="118"/>
      <c r="N50" s="118"/>
      <c r="O50" s="118"/>
      <c r="P50" s="118"/>
      <c r="Q50" s="118"/>
      <c r="R50" s="118"/>
      <c r="S50" s="119"/>
      <c r="T50" s="118"/>
      <c r="U50" s="120"/>
      <c r="V50" s="118"/>
      <c r="W50" s="120"/>
      <c r="X50" s="118"/>
      <c r="Y50" s="120"/>
      <c r="Z50" s="118"/>
      <c r="AA50" s="118"/>
      <c r="AB50" s="118"/>
      <c r="AC50" s="118"/>
      <c r="AD50" s="118"/>
      <c r="AE50" s="120"/>
      <c r="AF50" s="118"/>
      <c r="AG50" s="120"/>
      <c r="AH50" s="118"/>
      <c r="AI50" s="118"/>
      <c r="AJ50" s="118"/>
      <c r="AK50" s="119"/>
      <c r="AL50" s="118"/>
      <c r="AM50" s="120"/>
      <c r="AN50" s="118"/>
      <c r="AO50" s="120"/>
      <c r="AP50" s="118"/>
      <c r="AQ50" s="120"/>
      <c r="AR50" s="118"/>
      <c r="AS50" s="118"/>
      <c r="AT50" s="118"/>
      <c r="AU50" s="118"/>
      <c r="AV50" s="118"/>
      <c r="AW50" s="120"/>
      <c r="AX50" s="118"/>
      <c r="AY50" s="120"/>
      <c r="AZ50" s="118"/>
      <c r="BA50" s="118"/>
      <c r="BB50" s="118"/>
      <c r="BC50" s="119"/>
      <c r="BD50" s="118"/>
      <c r="BE50" s="120"/>
      <c r="BF50" s="118"/>
      <c r="BG50" s="120"/>
      <c r="BH50" s="118"/>
      <c r="BI50" s="120"/>
      <c r="BJ50" s="118"/>
      <c r="BK50" s="118"/>
      <c r="BL50" s="118"/>
      <c r="BM50" s="118"/>
      <c r="BN50" s="118"/>
      <c r="BO50" s="120"/>
      <c r="BP50" s="118"/>
      <c r="BQ50" s="120"/>
      <c r="BR50" s="118"/>
      <c r="BS50" s="118"/>
      <c r="BT50" s="118"/>
      <c r="BU50" s="119"/>
      <c r="BV50" s="118"/>
      <c r="BW50" s="120"/>
      <c r="BX50" s="118"/>
      <c r="BY50" s="120"/>
      <c r="BZ50" s="118"/>
      <c r="CA50" s="120"/>
      <c r="CB50" s="118"/>
      <c r="CC50" s="118"/>
      <c r="CD50" s="118"/>
      <c r="CE50" s="118"/>
      <c r="CF50" s="118"/>
      <c r="CG50" s="120"/>
      <c r="CH50" s="118"/>
      <c r="CI50" s="120"/>
      <c r="CJ50" s="118"/>
      <c r="CK50" s="118"/>
      <c r="CL50" s="118"/>
      <c r="CM50" s="119"/>
      <c r="CN50" s="118"/>
      <c r="CO50" s="120"/>
      <c r="CP50" s="118"/>
      <c r="CQ50" s="120"/>
      <c r="CR50" s="118"/>
      <c r="CS50" s="120"/>
      <c r="CT50" s="118"/>
      <c r="CU50" s="118"/>
      <c r="CV50" s="118"/>
      <c r="CW50" s="118"/>
      <c r="CX50" s="118"/>
      <c r="CY50" s="120"/>
      <c r="CZ50" s="118"/>
      <c r="DA50" s="120"/>
      <c r="DB50" s="118"/>
      <c r="DC50" s="118"/>
      <c r="DD50" s="118"/>
      <c r="DE50" s="119"/>
      <c r="DF50" s="118"/>
      <c r="DH50" s="11"/>
      <c r="DI50" s="11"/>
      <c r="DJ50" s="11"/>
      <c r="DK50" s="20"/>
      <c r="DL50" s="20"/>
      <c r="DM50" s="10"/>
    </row>
    <row r="51" spans="1:117" s="6" customFormat="1" ht="12.75" customHeight="1">
      <c r="A51" s="70"/>
      <c r="B51" s="118"/>
      <c r="C51" s="118"/>
      <c r="D51" s="118"/>
      <c r="E51" s="118"/>
      <c r="F51" s="118"/>
      <c r="G51" s="118"/>
      <c r="H51" s="118"/>
      <c r="I51" s="118"/>
      <c r="J51" s="118"/>
      <c r="K51" s="118"/>
      <c r="L51" s="118"/>
      <c r="M51" s="118"/>
      <c r="N51" s="118"/>
      <c r="O51" s="118"/>
      <c r="P51" s="118"/>
      <c r="Q51" s="118"/>
      <c r="R51" s="118"/>
      <c r="S51" s="119"/>
      <c r="T51" s="118"/>
      <c r="U51" s="120"/>
      <c r="V51" s="118"/>
      <c r="W51" s="120"/>
      <c r="X51" s="118"/>
      <c r="Y51" s="120"/>
      <c r="Z51" s="118"/>
      <c r="AA51" s="118"/>
      <c r="AB51" s="118"/>
      <c r="AC51" s="118"/>
      <c r="AD51" s="118"/>
      <c r="AE51" s="120"/>
      <c r="AF51" s="118"/>
      <c r="AG51" s="120"/>
      <c r="AH51" s="118"/>
      <c r="AI51" s="118"/>
      <c r="AJ51" s="118"/>
      <c r="AK51" s="119"/>
      <c r="AL51" s="118"/>
      <c r="AM51" s="120"/>
      <c r="AN51" s="118"/>
      <c r="AO51" s="120"/>
      <c r="AP51" s="118"/>
      <c r="AQ51" s="120"/>
      <c r="AR51" s="118"/>
      <c r="AS51" s="118"/>
      <c r="AT51" s="118"/>
      <c r="AU51" s="118"/>
      <c r="AV51" s="118"/>
      <c r="AW51" s="120"/>
      <c r="AX51" s="118"/>
      <c r="AY51" s="120"/>
      <c r="AZ51" s="118"/>
      <c r="BA51" s="118"/>
      <c r="BB51" s="118"/>
      <c r="BC51" s="119"/>
      <c r="BD51" s="118"/>
      <c r="BE51" s="120"/>
      <c r="BF51" s="118"/>
      <c r="BG51" s="120"/>
      <c r="BH51" s="118"/>
      <c r="BI51" s="120"/>
      <c r="BJ51" s="118"/>
      <c r="BK51" s="118"/>
      <c r="BL51" s="118"/>
      <c r="BM51" s="118"/>
      <c r="BN51" s="118"/>
      <c r="BO51" s="120"/>
      <c r="BP51" s="118"/>
      <c r="BQ51" s="120"/>
      <c r="BR51" s="118"/>
      <c r="BS51" s="118"/>
      <c r="BT51" s="118"/>
      <c r="BU51" s="119"/>
      <c r="BV51" s="118"/>
      <c r="BW51" s="120"/>
      <c r="BX51" s="118"/>
      <c r="BY51" s="120"/>
      <c r="BZ51" s="118"/>
      <c r="CA51" s="120"/>
      <c r="CB51" s="118"/>
      <c r="CC51" s="118"/>
      <c r="CD51" s="118"/>
      <c r="CE51" s="118"/>
      <c r="CF51" s="118"/>
      <c r="CG51" s="120"/>
      <c r="CH51" s="118"/>
      <c r="CI51" s="120"/>
      <c r="CJ51" s="118"/>
      <c r="CK51" s="118"/>
      <c r="CL51" s="118"/>
      <c r="CM51" s="119"/>
      <c r="CN51" s="118"/>
      <c r="CO51" s="120"/>
      <c r="CP51" s="118"/>
      <c r="CQ51" s="120"/>
      <c r="CR51" s="118"/>
      <c r="CS51" s="120"/>
      <c r="CT51" s="118"/>
      <c r="CU51" s="118"/>
      <c r="CV51" s="118"/>
      <c r="CW51" s="118"/>
      <c r="CX51" s="118"/>
      <c r="CY51" s="120"/>
      <c r="CZ51" s="118"/>
      <c r="DA51" s="120"/>
      <c r="DB51" s="118"/>
      <c r="DC51" s="118"/>
      <c r="DD51" s="118"/>
      <c r="DE51" s="119"/>
      <c r="DF51" s="118"/>
      <c r="DH51" s="113"/>
      <c r="DI51" s="113"/>
      <c r="DJ51" s="113"/>
      <c r="DK51" s="113"/>
      <c r="DL51" s="112"/>
      <c r="DM51" s="114"/>
    </row>
    <row r="52" spans="1:117" s="6" customFormat="1" ht="12.75" customHeight="1">
      <c r="A52" s="70"/>
      <c r="B52" s="118"/>
      <c r="C52" s="118"/>
      <c r="D52" s="118"/>
      <c r="E52" s="118"/>
      <c r="F52" s="118"/>
      <c r="G52" s="118"/>
      <c r="H52" s="118"/>
      <c r="I52" s="118"/>
      <c r="J52" s="118"/>
      <c r="K52" s="118"/>
      <c r="L52" s="118"/>
      <c r="M52" s="118"/>
      <c r="N52" s="118"/>
      <c r="O52" s="118"/>
      <c r="P52" s="118"/>
      <c r="Q52" s="118"/>
      <c r="R52" s="118"/>
      <c r="S52" s="119"/>
      <c r="T52" s="118"/>
      <c r="U52" s="120"/>
      <c r="V52" s="118"/>
      <c r="W52" s="120"/>
      <c r="X52" s="118"/>
      <c r="Y52" s="120"/>
      <c r="Z52" s="118"/>
      <c r="AA52" s="118"/>
      <c r="AB52" s="118"/>
      <c r="AC52" s="118"/>
      <c r="AD52" s="118"/>
      <c r="AE52" s="120"/>
      <c r="AF52" s="118"/>
      <c r="AG52" s="120"/>
      <c r="AH52" s="118"/>
      <c r="AI52" s="118"/>
      <c r="AJ52" s="118"/>
      <c r="AK52" s="119"/>
      <c r="AL52" s="118"/>
      <c r="AM52" s="120"/>
      <c r="AN52" s="118"/>
      <c r="AO52" s="120"/>
      <c r="AP52" s="118"/>
      <c r="AQ52" s="120"/>
      <c r="AR52" s="118"/>
      <c r="AS52" s="118"/>
      <c r="AT52" s="118"/>
      <c r="AU52" s="118"/>
      <c r="AV52" s="118"/>
      <c r="AW52" s="120"/>
      <c r="AX52" s="118"/>
      <c r="AY52" s="120"/>
      <c r="AZ52" s="118"/>
      <c r="BA52" s="118"/>
      <c r="BB52" s="118"/>
      <c r="BC52" s="119"/>
      <c r="BD52" s="118"/>
      <c r="BE52" s="120"/>
      <c r="BF52" s="118"/>
      <c r="BG52" s="120"/>
      <c r="BH52" s="118"/>
      <c r="BI52" s="120"/>
      <c r="BJ52" s="118"/>
      <c r="BK52" s="118"/>
      <c r="BL52" s="118"/>
      <c r="BM52" s="118"/>
      <c r="BN52" s="118"/>
      <c r="BO52" s="120"/>
      <c r="BP52" s="118"/>
      <c r="BQ52" s="120"/>
      <c r="BR52" s="118"/>
      <c r="BS52" s="118"/>
      <c r="BT52" s="118"/>
      <c r="BU52" s="119"/>
      <c r="BV52" s="118"/>
      <c r="BW52" s="120"/>
      <c r="BX52" s="118"/>
      <c r="BY52" s="120"/>
      <c r="BZ52" s="118"/>
      <c r="CA52" s="120"/>
      <c r="CB52" s="118"/>
      <c r="CC52" s="118"/>
      <c r="CD52" s="118"/>
      <c r="CE52" s="118"/>
      <c r="CF52" s="118"/>
      <c r="CG52" s="120"/>
      <c r="CH52" s="118"/>
      <c r="CI52" s="120"/>
      <c r="CJ52" s="118"/>
      <c r="CK52" s="118"/>
      <c r="CL52" s="118"/>
      <c r="CM52" s="119"/>
      <c r="CN52" s="118"/>
      <c r="CO52" s="120"/>
      <c r="CP52" s="118"/>
      <c r="CQ52" s="120"/>
      <c r="CR52" s="118"/>
      <c r="CS52" s="120"/>
      <c r="CT52" s="118"/>
      <c r="CU52" s="118"/>
      <c r="CV52" s="118"/>
      <c r="CW52" s="118"/>
      <c r="CX52" s="118"/>
      <c r="CY52" s="120"/>
      <c r="CZ52" s="118"/>
      <c r="DA52" s="120"/>
      <c r="DB52" s="118"/>
      <c r="DC52" s="118"/>
      <c r="DD52" s="118"/>
      <c r="DE52" s="119"/>
      <c r="DF52" s="118"/>
      <c r="DH52" s="95"/>
      <c r="DI52" s="95"/>
      <c r="DJ52" s="95"/>
      <c r="DK52" s="115"/>
      <c r="DL52" s="127"/>
      <c r="DM52" s="94"/>
    </row>
    <row r="53" spans="1:117" s="6" customFormat="1" ht="12.75" customHeight="1">
      <c r="A53" s="70"/>
      <c r="B53" s="118"/>
      <c r="C53" s="118"/>
      <c r="D53" s="118"/>
      <c r="E53" s="118"/>
      <c r="F53" s="118"/>
      <c r="G53" s="118"/>
      <c r="H53" s="118"/>
      <c r="I53" s="118"/>
      <c r="J53" s="118"/>
      <c r="K53" s="118"/>
      <c r="L53" s="118"/>
      <c r="M53" s="118"/>
      <c r="N53" s="118"/>
      <c r="O53" s="118"/>
      <c r="P53" s="118"/>
      <c r="Q53" s="118"/>
      <c r="R53" s="118"/>
      <c r="S53" s="119"/>
      <c r="T53" s="118"/>
      <c r="U53" s="120"/>
      <c r="V53" s="118"/>
      <c r="W53" s="120"/>
      <c r="X53" s="118"/>
      <c r="Y53" s="120"/>
      <c r="Z53" s="118"/>
      <c r="AA53" s="118"/>
      <c r="AB53" s="118"/>
      <c r="AC53" s="118"/>
      <c r="AD53" s="118"/>
      <c r="AE53" s="120"/>
      <c r="AF53" s="118"/>
      <c r="AG53" s="120"/>
      <c r="AH53" s="118"/>
      <c r="AI53" s="118"/>
      <c r="AJ53" s="118"/>
      <c r="AK53" s="119"/>
      <c r="AL53" s="118"/>
      <c r="AM53" s="120"/>
      <c r="AN53" s="118"/>
      <c r="AO53" s="120"/>
      <c r="AP53" s="118"/>
      <c r="AQ53" s="120"/>
      <c r="AR53" s="118"/>
      <c r="AS53" s="118"/>
      <c r="AT53" s="118"/>
      <c r="AU53" s="118"/>
      <c r="AV53" s="118"/>
      <c r="AW53" s="120"/>
      <c r="AX53" s="118"/>
      <c r="AY53" s="120"/>
      <c r="AZ53" s="118"/>
      <c r="BA53" s="118"/>
      <c r="BB53" s="118"/>
      <c r="BC53" s="119"/>
      <c r="BD53" s="118"/>
      <c r="BE53" s="120"/>
      <c r="BF53" s="118"/>
      <c r="BG53" s="120"/>
      <c r="BH53" s="118"/>
      <c r="BI53" s="120"/>
      <c r="BJ53" s="118"/>
      <c r="BK53" s="118"/>
      <c r="BL53" s="118"/>
      <c r="BM53" s="118"/>
      <c r="BN53" s="118"/>
      <c r="BO53" s="120"/>
      <c r="BP53" s="118"/>
      <c r="BQ53" s="120"/>
      <c r="BR53" s="118"/>
      <c r="BS53" s="118"/>
      <c r="BT53" s="118"/>
      <c r="BU53" s="119"/>
      <c r="BV53" s="118"/>
      <c r="BW53" s="120"/>
      <c r="BX53" s="118"/>
      <c r="BY53" s="120"/>
      <c r="BZ53" s="118"/>
      <c r="CA53" s="120"/>
      <c r="CB53" s="118"/>
      <c r="CC53" s="118"/>
      <c r="CD53" s="118"/>
      <c r="CE53" s="118"/>
      <c r="CF53" s="118"/>
      <c r="CG53" s="120"/>
      <c r="CH53" s="118"/>
      <c r="CI53" s="120"/>
      <c r="CJ53" s="118"/>
      <c r="CK53" s="118"/>
      <c r="CL53" s="118"/>
      <c r="CM53" s="119"/>
      <c r="CN53" s="118"/>
      <c r="CO53" s="120"/>
      <c r="CP53" s="118"/>
      <c r="CQ53" s="120"/>
      <c r="CR53" s="118"/>
      <c r="CS53" s="120"/>
      <c r="CT53" s="118"/>
      <c r="CU53" s="118"/>
      <c r="CV53" s="118"/>
      <c r="CW53" s="118"/>
      <c r="CX53" s="118"/>
      <c r="CY53" s="120"/>
      <c r="CZ53" s="118"/>
      <c r="DA53" s="120"/>
      <c r="DB53" s="118"/>
      <c r="DC53" s="118"/>
      <c r="DD53" s="118"/>
      <c r="DE53" s="119"/>
      <c r="DF53" s="118"/>
      <c r="DH53" s="95"/>
      <c r="DI53" s="95"/>
      <c r="DJ53" s="95"/>
      <c r="DK53" s="115"/>
      <c r="DL53" s="127"/>
      <c r="DM53" s="94"/>
    </row>
    <row r="54" spans="1:117" s="6" customFormat="1" ht="12.75" customHeight="1">
      <c r="A54" s="70"/>
      <c r="B54" s="118"/>
      <c r="C54" s="118"/>
      <c r="D54" s="118"/>
      <c r="E54" s="118"/>
      <c r="F54" s="118"/>
      <c r="G54" s="118"/>
      <c r="H54" s="118"/>
      <c r="I54" s="118"/>
      <c r="J54" s="118"/>
      <c r="K54" s="118"/>
      <c r="L54" s="118"/>
      <c r="M54" s="118"/>
      <c r="N54" s="118"/>
      <c r="O54" s="118"/>
      <c r="P54" s="118"/>
      <c r="Q54" s="118"/>
      <c r="R54" s="118"/>
      <c r="S54" s="119"/>
      <c r="T54" s="118"/>
      <c r="U54" s="120"/>
      <c r="V54" s="118"/>
      <c r="W54" s="120"/>
      <c r="X54" s="118"/>
      <c r="Y54" s="120"/>
      <c r="Z54" s="118"/>
      <c r="AA54" s="118"/>
      <c r="AB54" s="118"/>
      <c r="AC54" s="118"/>
      <c r="AD54" s="118"/>
      <c r="AE54" s="120"/>
      <c r="AF54" s="118"/>
      <c r="AG54" s="120"/>
      <c r="AH54" s="118"/>
      <c r="AI54" s="118"/>
      <c r="AJ54" s="118"/>
      <c r="AK54" s="119"/>
      <c r="AL54" s="118"/>
      <c r="AM54" s="120"/>
      <c r="AN54" s="118"/>
      <c r="AO54" s="120"/>
      <c r="AP54" s="118"/>
      <c r="AQ54" s="120"/>
      <c r="AR54" s="118"/>
      <c r="AS54" s="118"/>
      <c r="AT54" s="118"/>
      <c r="AU54" s="118"/>
      <c r="AV54" s="118"/>
      <c r="AW54" s="120"/>
      <c r="AX54" s="118"/>
      <c r="AY54" s="120"/>
      <c r="AZ54" s="118"/>
      <c r="BA54" s="118"/>
      <c r="BB54" s="118"/>
      <c r="BC54" s="119"/>
      <c r="BD54" s="118"/>
      <c r="BE54" s="120"/>
      <c r="BF54" s="118"/>
      <c r="BG54" s="120"/>
      <c r="BH54" s="118"/>
      <c r="BI54" s="120"/>
      <c r="BJ54" s="118"/>
      <c r="BK54" s="118"/>
      <c r="BL54" s="118"/>
      <c r="BM54" s="118"/>
      <c r="BN54" s="118"/>
      <c r="BO54" s="120"/>
      <c r="BP54" s="118"/>
      <c r="BQ54" s="120"/>
      <c r="BR54" s="118"/>
      <c r="BS54" s="118"/>
      <c r="BT54" s="118"/>
      <c r="BU54" s="119"/>
      <c r="BV54" s="118"/>
      <c r="BW54" s="120"/>
      <c r="BX54" s="118"/>
      <c r="BY54" s="120"/>
      <c r="BZ54" s="118"/>
      <c r="CA54" s="120"/>
      <c r="CB54" s="118"/>
      <c r="CC54" s="118"/>
      <c r="CD54" s="118"/>
      <c r="CE54" s="118"/>
      <c r="CF54" s="118"/>
      <c r="CG54" s="120"/>
      <c r="CH54" s="118"/>
      <c r="CI54" s="120"/>
      <c r="CJ54" s="118"/>
      <c r="CK54" s="118"/>
      <c r="CL54" s="118"/>
      <c r="CM54" s="119"/>
      <c r="CN54" s="118"/>
      <c r="CO54" s="120"/>
      <c r="CP54" s="118"/>
      <c r="CQ54" s="120"/>
      <c r="CR54" s="118"/>
      <c r="CS54" s="120"/>
      <c r="CT54" s="118"/>
      <c r="CU54" s="118"/>
      <c r="CV54" s="118"/>
      <c r="CW54" s="118"/>
      <c r="CX54" s="118"/>
      <c r="CY54" s="120"/>
      <c r="CZ54" s="118"/>
      <c r="DA54" s="120"/>
      <c r="DB54" s="118"/>
      <c r="DC54" s="118"/>
      <c r="DD54" s="118"/>
      <c r="DE54" s="119"/>
      <c r="DF54" s="118"/>
      <c r="DH54" s="95"/>
      <c r="DI54" s="95"/>
      <c r="DJ54" s="95"/>
      <c r="DK54" s="115"/>
      <c r="DL54" s="127"/>
      <c r="DM54" s="94"/>
    </row>
    <row r="55" spans="1:117" s="6" customFormat="1" ht="12.75" customHeight="1">
      <c r="A55" s="70"/>
      <c r="B55" s="118"/>
      <c r="C55" s="118"/>
      <c r="D55" s="118"/>
      <c r="E55" s="118"/>
      <c r="F55" s="118"/>
      <c r="G55" s="118"/>
      <c r="H55" s="118"/>
      <c r="I55" s="118"/>
      <c r="J55" s="118"/>
      <c r="K55" s="118"/>
      <c r="L55" s="118"/>
      <c r="M55" s="118"/>
      <c r="N55" s="118"/>
      <c r="O55" s="118"/>
      <c r="P55" s="118"/>
      <c r="Q55" s="118"/>
      <c r="R55" s="118"/>
      <c r="S55" s="119"/>
      <c r="T55" s="118"/>
      <c r="U55" s="120"/>
      <c r="V55" s="118"/>
      <c r="W55" s="120"/>
      <c r="X55" s="118"/>
      <c r="Y55" s="120"/>
      <c r="Z55" s="118"/>
      <c r="AA55" s="118"/>
      <c r="AB55" s="118"/>
      <c r="AC55" s="118"/>
      <c r="AD55" s="118"/>
      <c r="AE55" s="120"/>
      <c r="AF55" s="118"/>
      <c r="AG55" s="120"/>
      <c r="AH55" s="118"/>
      <c r="AI55" s="118"/>
      <c r="AJ55" s="118"/>
      <c r="AK55" s="119"/>
      <c r="AL55" s="118"/>
      <c r="AM55" s="120"/>
      <c r="AN55" s="118"/>
      <c r="AO55" s="120"/>
      <c r="AP55" s="118"/>
      <c r="AQ55" s="120"/>
      <c r="AR55" s="118"/>
      <c r="AS55" s="118"/>
      <c r="AT55" s="118"/>
      <c r="AU55" s="118"/>
      <c r="AV55" s="118"/>
      <c r="AW55" s="120"/>
      <c r="AX55" s="118"/>
      <c r="AY55" s="120"/>
      <c r="AZ55" s="118"/>
      <c r="BA55" s="118"/>
      <c r="BB55" s="118"/>
      <c r="BC55" s="119"/>
      <c r="BD55" s="118"/>
      <c r="BE55" s="120"/>
      <c r="BF55" s="118"/>
      <c r="BG55" s="120"/>
      <c r="BH55" s="118"/>
      <c r="BI55" s="120"/>
      <c r="BJ55" s="118"/>
      <c r="BK55" s="118"/>
      <c r="BL55" s="118"/>
      <c r="BM55" s="118"/>
      <c r="BN55" s="118"/>
      <c r="BO55" s="120"/>
      <c r="BP55" s="118"/>
      <c r="BQ55" s="120"/>
      <c r="BR55" s="118"/>
      <c r="BS55" s="118"/>
      <c r="BT55" s="118"/>
      <c r="BU55" s="119"/>
      <c r="BV55" s="118"/>
      <c r="BW55" s="120"/>
      <c r="BX55" s="118"/>
      <c r="BY55" s="120"/>
      <c r="BZ55" s="118"/>
      <c r="CA55" s="120"/>
      <c r="CB55" s="118"/>
      <c r="CC55" s="118"/>
      <c r="CD55" s="118"/>
      <c r="CE55" s="118"/>
      <c r="CF55" s="118"/>
      <c r="CG55" s="120"/>
      <c r="CH55" s="118"/>
      <c r="CI55" s="120"/>
      <c r="CJ55" s="118"/>
      <c r="CK55" s="118"/>
      <c r="CL55" s="118"/>
      <c r="CM55" s="119"/>
      <c r="CN55" s="118"/>
      <c r="CO55" s="120"/>
      <c r="CP55" s="118"/>
      <c r="CQ55" s="120"/>
      <c r="CR55" s="118"/>
      <c r="CS55" s="120"/>
      <c r="CT55" s="118"/>
      <c r="CU55" s="118"/>
      <c r="CV55" s="118"/>
      <c r="CW55" s="118"/>
      <c r="CX55" s="118"/>
      <c r="CY55" s="120"/>
      <c r="CZ55" s="118"/>
      <c r="DA55" s="120"/>
      <c r="DB55" s="118"/>
      <c r="DC55" s="118"/>
      <c r="DD55" s="118"/>
      <c r="DE55" s="119"/>
      <c r="DF55" s="118"/>
      <c r="DH55" s="95"/>
      <c r="DI55" s="95"/>
      <c r="DJ55" s="95"/>
      <c r="DK55" s="115"/>
      <c r="DL55" s="127"/>
      <c r="DM55" s="94"/>
    </row>
    <row r="56" spans="1:117" s="6" customFormat="1" ht="12.75" customHeight="1">
      <c r="A56" s="70"/>
      <c r="B56" s="118"/>
      <c r="C56" s="118"/>
      <c r="D56" s="118"/>
      <c r="E56" s="118"/>
      <c r="F56" s="118"/>
      <c r="G56" s="118"/>
      <c r="H56" s="118"/>
      <c r="I56" s="118"/>
      <c r="J56" s="118"/>
      <c r="K56" s="118"/>
      <c r="L56" s="118"/>
      <c r="M56" s="118"/>
      <c r="N56" s="118"/>
      <c r="O56" s="118"/>
      <c r="P56" s="118"/>
      <c r="Q56" s="118"/>
      <c r="R56" s="118"/>
      <c r="S56" s="119"/>
      <c r="T56" s="118"/>
      <c r="U56" s="120"/>
      <c r="V56" s="118"/>
      <c r="W56" s="120"/>
      <c r="X56" s="118"/>
      <c r="Y56" s="120"/>
      <c r="Z56" s="118"/>
      <c r="AA56" s="118"/>
      <c r="AB56" s="118"/>
      <c r="AC56" s="118"/>
      <c r="AD56" s="118"/>
      <c r="AE56" s="120"/>
      <c r="AF56" s="118"/>
      <c r="AG56" s="120"/>
      <c r="AH56" s="118"/>
      <c r="AI56" s="118"/>
      <c r="AJ56" s="118"/>
      <c r="AK56" s="119"/>
      <c r="AL56" s="118"/>
      <c r="AM56" s="120"/>
      <c r="AN56" s="118"/>
      <c r="AO56" s="120"/>
      <c r="AP56" s="118"/>
      <c r="AQ56" s="120"/>
      <c r="AR56" s="118"/>
      <c r="AS56" s="118"/>
      <c r="AT56" s="118"/>
      <c r="AU56" s="118"/>
      <c r="AV56" s="118"/>
      <c r="AW56" s="120"/>
      <c r="AX56" s="118"/>
      <c r="AY56" s="120"/>
      <c r="AZ56" s="118"/>
      <c r="BA56" s="118"/>
      <c r="BB56" s="118"/>
      <c r="BC56" s="119"/>
      <c r="BD56" s="118"/>
      <c r="BE56" s="120"/>
      <c r="BF56" s="118"/>
      <c r="BG56" s="120"/>
      <c r="BH56" s="118"/>
      <c r="BI56" s="120"/>
      <c r="BJ56" s="118"/>
      <c r="BK56" s="118"/>
      <c r="BL56" s="118"/>
      <c r="BM56" s="118"/>
      <c r="BN56" s="118"/>
      <c r="BO56" s="120"/>
      <c r="BP56" s="118"/>
      <c r="BQ56" s="120"/>
      <c r="BR56" s="118"/>
      <c r="BS56" s="118"/>
      <c r="BT56" s="118"/>
      <c r="BU56" s="119"/>
      <c r="BV56" s="118"/>
      <c r="BW56" s="120"/>
      <c r="BX56" s="118"/>
      <c r="BY56" s="120"/>
      <c r="BZ56" s="118"/>
      <c r="CA56" s="120"/>
      <c r="CB56" s="118"/>
      <c r="CC56" s="118"/>
      <c r="CD56" s="118"/>
      <c r="CE56" s="118"/>
      <c r="CF56" s="118"/>
      <c r="CG56" s="120"/>
      <c r="CH56" s="118"/>
      <c r="CI56" s="120"/>
      <c r="CJ56" s="118"/>
      <c r="CK56" s="118"/>
      <c r="CL56" s="118"/>
      <c r="CM56" s="119"/>
      <c r="CN56" s="118"/>
      <c r="CO56" s="120"/>
      <c r="CP56" s="118"/>
      <c r="CQ56" s="120"/>
      <c r="CR56" s="118"/>
      <c r="CS56" s="120"/>
      <c r="CT56" s="118"/>
      <c r="CU56" s="118"/>
      <c r="CV56" s="118"/>
      <c r="CW56" s="118"/>
      <c r="CX56" s="118"/>
      <c r="CY56" s="120"/>
      <c r="CZ56" s="118"/>
      <c r="DA56" s="120"/>
      <c r="DB56" s="118"/>
      <c r="DC56" s="118"/>
      <c r="DD56" s="118"/>
      <c r="DE56" s="119"/>
      <c r="DF56" s="118"/>
      <c r="DH56" s="95"/>
      <c r="DI56" s="95"/>
      <c r="DJ56" s="95"/>
      <c r="DK56" s="115"/>
      <c r="DL56" s="127"/>
      <c r="DM56" s="94"/>
    </row>
    <row r="57" spans="1:117" s="6" customFormat="1" ht="12.75" customHeight="1">
      <c r="A57" s="70"/>
      <c r="B57" s="118"/>
      <c r="C57" s="118"/>
      <c r="D57" s="118"/>
      <c r="E57" s="118"/>
      <c r="F57" s="118"/>
      <c r="G57" s="118"/>
      <c r="H57" s="118"/>
      <c r="I57" s="118"/>
      <c r="J57" s="118"/>
      <c r="K57" s="118"/>
      <c r="L57" s="118"/>
      <c r="M57" s="118"/>
      <c r="N57" s="118"/>
      <c r="O57" s="118"/>
      <c r="P57" s="118"/>
      <c r="Q57" s="118"/>
      <c r="R57" s="118"/>
      <c r="S57" s="119"/>
      <c r="T57" s="118"/>
      <c r="U57" s="120"/>
      <c r="V57" s="118"/>
      <c r="W57" s="120"/>
      <c r="X57" s="118"/>
      <c r="Y57" s="120"/>
      <c r="Z57" s="118"/>
      <c r="AA57" s="118"/>
      <c r="AB57" s="118"/>
      <c r="AC57" s="118"/>
      <c r="AD57" s="118"/>
      <c r="AE57" s="120"/>
      <c r="AF57" s="118"/>
      <c r="AG57" s="120"/>
      <c r="AH57" s="118"/>
      <c r="AI57" s="118"/>
      <c r="AJ57" s="118"/>
      <c r="AK57" s="119"/>
      <c r="AL57" s="118"/>
      <c r="AM57" s="120"/>
      <c r="AN57" s="118"/>
      <c r="AO57" s="120"/>
      <c r="AP57" s="118"/>
      <c r="AQ57" s="120"/>
      <c r="AR57" s="118"/>
      <c r="AS57" s="118"/>
      <c r="AT57" s="118"/>
      <c r="AU57" s="118"/>
      <c r="AV57" s="118"/>
      <c r="AW57" s="120"/>
      <c r="AX57" s="118"/>
      <c r="AY57" s="120"/>
      <c r="AZ57" s="118"/>
      <c r="BA57" s="118"/>
      <c r="BB57" s="118"/>
      <c r="BC57" s="119"/>
      <c r="BD57" s="118"/>
      <c r="BE57" s="120"/>
      <c r="BF57" s="118"/>
      <c r="BG57" s="120"/>
      <c r="BH57" s="118"/>
      <c r="BI57" s="120"/>
      <c r="BJ57" s="118"/>
      <c r="BK57" s="118"/>
      <c r="BL57" s="118"/>
      <c r="BM57" s="118"/>
      <c r="BN57" s="118"/>
      <c r="BO57" s="120"/>
      <c r="BP57" s="118"/>
      <c r="BQ57" s="120"/>
      <c r="BR57" s="118"/>
      <c r="BS57" s="118"/>
      <c r="BT57" s="118"/>
      <c r="BU57" s="119"/>
      <c r="BV57" s="118"/>
      <c r="BW57" s="120"/>
      <c r="BX57" s="118"/>
      <c r="BY57" s="120"/>
      <c r="BZ57" s="118"/>
      <c r="CA57" s="120"/>
      <c r="CB57" s="118"/>
      <c r="CC57" s="118"/>
      <c r="CD57" s="118"/>
      <c r="CE57" s="118"/>
      <c r="CF57" s="118"/>
      <c r="CG57" s="120"/>
      <c r="CH57" s="118"/>
      <c r="CI57" s="120"/>
      <c r="CJ57" s="118"/>
      <c r="CK57" s="118"/>
      <c r="CL57" s="118"/>
      <c r="CM57" s="119"/>
      <c r="CN57" s="118"/>
      <c r="CO57" s="120"/>
      <c r="CP57" s="118"/>
      <c r="CQ57" s="120"/>
      <c r="CR57" s="118"/>
      <c r="CS57" s="120"/>
      <c r="CT57" s="118"/>
      <c r="CU57" s="118"/>
      <c r="CV57" s="118"/>
      <c r="CW57" s="118"/>
      <c r="CX57" s="118"/>
      <c r="CY57" s="120"/>
      <c r="CZ57" s="118"/>
      <c r="DA57" s="120"/>
      <c r="DB57" s="118"/>
      <c r="DC57" s="118"/>
      <c r="DD57" s="118"/>
      <c r="DE57" s="119"/>
      <c r="DF57" s="118"/>
      <c r="DH57" s="95"/>
      <c r="DI57" s="95"/>
      <c r="DJ57" s="95"/>
      <c r="DK57" s="115"/>
      <c r="DL57" s="127"/>
      <c r="DM57" s="94"/>
    </row>
    <row r="58" spans="1:117" s="6" customFormat="1" ht="12.75" customHeight="1">
      <c r="A58" s="70"/>
      <c r="B58" s="118"/>
      <c r="C58" s="118"/>
      <c r="D58" s="118"/>
      <c r="E58" s="118"/>
      <c r="F58" s="118"/>
      <c r="G58" s="118"/>
      <c r="H58" s="118"/>
      <c r="I58" s="118"/>
      <c r="J58" s="118"/>
      <c r="K58" s="118"/>
      <c r="L58" s="118"/>
      <c r="M58" s="118"/>
      <c r="N58" s="118"/>
      <c r="O58" s="118"/>
      <c r="P58" s="118"/>
      <c r="Q58" s="118"/>
      <c r="R58" s="118"/>
      <c r="S58" s="119"/>
      <c r="T58" s="118"/>
      <c r="U58" s="120"/>
      <c r="V58" s="118"/>
      <c r="W58" s="120"/>
      <c r="X58" s="118"/>
      <c r="Y58" s="120"/>
      <c r="Z58" s="118"/>
      <c r="AA58" s="118"/>
      <c r="AB58" s="118"/>
      <c r="AC58" s="118"/>
      <c r="AD58" s="118"/>
      <c r="AE58" s="120"/>
      <c r="AF58" s="118"/>
      <c r="AG58" s="120"/>
      <c r="AH58" s="118"/>
      <c r="AI58" s="118"/>
      <c r="AJ58" s="118"/>
      <c r="AK58" s="119"/>
      <c r="AL58" s="118"/>
      <c r="AM58" s="120"/>
      <c r="AN58" s="118"/>
      <c r="AO58" s="120"/>
      <c r="AP58" s="118"/>
      <c r="AQ58" s="120"/>
      <c r="AR58" s="118"/>
      <c r="AS58" s="118"/>
      <c r="AT58" s="118"/>
      <c r="AU58" s="118"/>
      <c r="AV58" s="118"/>
      <c r="AW58" s="120"/>
      <c r="AX58" s="118"/>
      <c r="AY58" s="120"/>
      <c r="AZ58" s="118"/>
      <c r="BA58" s="118"/>
      <c r="BB58" s="118"/>
      <c r="BC58" s="119"/>
      <c r="BD58" s="118"/>
      <c r="BE58" s="120"/>
      <c r="BF58" s="118"/>
      <c r="BG58" s="120"/>
      <c r="BH58" s="118"/>
      <c r="BI58" s="120"/>
      <c r="BJ58" s="118"/>
      <c r="BK58" s="118"/>
      <c r="BL58" s="118"/>
      <c r="BM58" s="118"/>
      <c r="BN58" s="118"/>
      <c r="BO58" s="120"/>
      <c r="BP58" s="118"/>
      <c r="BQ58" s="120"/>
      <c r="BR58" s="118"/>
      <c r="BS58" s="118"/>
      <c r="BT58" s="118"/>
      <c r="BU58" s="119"/>
      <c r="BV58" s="118"/>
      <c r="BW58" s="120"/>
      <c r="BX58" s="118"/>
      <c r="BY58" s="120"/>
      <c r="BZ58" s="118"/>
      <c r="CA58" s="120"/>
      <c r="CB58" s="118"/>
      <c r="CC58" s="118"/>
      <c r="CD58" s="118"/>
      <c r="CE58" s="118"/>
      <c r="CF58" s="118"/>
      <c r="CG58" s="120"/>
      <c r="CH58" s="118"/>
      <c r="CI58" s="120"/>
      <c r="CJ58" s="118"/>
      <c r="CK58" s="118"/>
      <c r="CL58" s="118"/>
      <c r="CM58" s="119"/>
      <c r="CN58" s="118"/>
      <c r="CO58" s="120"/>
      <c r="CP58" s="118"/>
      <c r="CQ58" s="120"/>
      <c r="CR58" s="118"/>
      <c r="CS58" s="120"/>
      <c r="CT58" s="118"/>
      <c r="CU58" s="118"/>
      <c r="CV58" s="118"/>
      <c r="CW58" s="118"/>
      <c r="CX58" s="118"/>
      <c r="CY58" s="120"/>
      <c r="CZ58" s="118"/>
      <c r="DA58" s="120"/>
      <c r="DB58" s="118"/>
      <c r="DC58" s="118"/>
      <c r="DD58" s="118"/>
      <c r="DE58" s="119"/>
      <c r="DF58" s="118"/>
      <c r="DH58" s="95"/>
      <c r="DI58" s="95"/>
      <c r="DJ58" s="95"/>
      <c r="DK58" s="115"/>
      <c r="DL58" s="127"/>
      <c r="DM58" s="94"/>
    </row>
    <row r="59" spans="1:117" s="6" customFormat="1" ht="12.75" customHeight="1">
      <c r="A59" s="70"/>
      <c r="B59" s="118"/>
      <c r="C59" s="118"/>
      <c r="D59" s="118"/>
      <c r="E59" s="118"/>
      <c r="F59" s="118"/>
      <c r="G59" s="118"/>
      <c r="H59" s="118"/>
      <c r="I59" s="118"/>
      <c r="J59" s="118"/>
      <c r="K59" s="118"/>
      <c r="L59" s="118"/>
      <c r="M59" s="118"/>
      <c r="N59" s="118"/>
      <c r="O59" s="118"/>
      <c r="P59" s="118"/>
      <c r="Q59" s="118"/>
      <c r="R59" s="118"/>
      <c r="S59" s="119"/>
      <c r="T59" s="118"/>
      <c r="U59" s="120"/>
      <c r="V59" s="118"/>
      <c r="W59" s="120"/>
      <c r="X59" s="118"/>
      <c r="Y59" s="120"/>
      <c r="Z59" s="118"/>
      <c r="AA59" s="118"/>
      <c r="AB59" s="118"/>
      <c r="AC59" s="118"/>
      <c r="AD59" s="118"/>
      <c r="AE59" s="120"/>
      <c r="AF59" s="118"/>
      <c r="AG59" s="120"/>
      <c r="AH59" s="118"/>
      <c r="AI59" s="118"/>
      <c r="AJ59" s="118"/>
      <c r="AK59" s="119"/>
      <c r="AL59" s="118"/>
      <c r="AM59" s="120"/>
      <c r="AN59" s="118"/>
      <c r="AO59" s="120"/>
      <c r="AP59" s="118"/>
      <c r="AQ59" s="120"/>
      <c r="AR59" s="118"/>
      <c r="AS59" s="118"/>
      <c r="AT59" s="118"/>
      <c r="AU59" s="118"/>
      <c r="AV59" s="118"/>
      <c r="AW59" s="120"/>
      <c r="AX59" s="118"/>
      <c r="AY59" s="120"/>
      <c r="AZ59" s="118"/>
      <c r="BA59" s="118"/>
      <c r="BB59" s="118"/>
      <c r="BC59" s="119"/>
      <c r="BD59" s="118"/>
      <c r="BE59" s="120"/>
      <c r="BF59" s="118"/>
      <c r="BG59" s="120"/>
      <c r="BH59" s="118"/>
      <c r="BI59" s="120"/>
      <c r="BJ59" s="118"/>
      <c r="BK59" s="118"/>
      <c r="BL59" s="118"/>
      <c r="BM59" s="118"/>
      <c r="BN59" s="118"/>
      <c r="BO59" s="120"/>
      <c r="BP59" s="118"/>
      <c r="BQ59" s="120"/>
      <c r="BR59" s="118"/>
      <c r="BS59" s="118"/>
      <c r="BT59" s="118"/>
      <c r="BU59" s="119"/>
      <c r="BV59" s="118"/>
      <c r="BW59" s="120"/>
      <c r="BX59" s="118"/>
      <c r="BY59" s="120"/>
      <c r="BZ59" s="118"/>
      <c r="CA59" s="120"/>
      <c r="CB59" s="118"/>
      <c r="CC59" s="118"/>
      <c r="CD59" s="118"/>
      <c r="CE59" s="118"/>
      <c r="CF59" s="118"/>
      <c r="CG59" s="120"/>
      <c r="CH59" s="118"/>
      <c r="CI59" s="120"/>
      <c r="CJ59" s="118"/>
      <c r="CK59" s="118"/>
      <c r="CL59" s="118"/>
      <c r="CM59" s="119"/>
      <c r="CN59" s="118"/>
      <c r="CO59" s="120"/>
      <c r="CP59" s="118"/>
      <c r="CQ59" s="120"/>
      <c r="CR59" s="118"/>
      <c r="CS59" s="120"/>
      <c r="CT59" s="118"/>
      <c r="CU59" s="118"/>
      <c r="CV59" s="118"/>
      <c r="CW59" s="118"/>
      <c r="CX59" s="118"/>
      <c r="CY59" s="120"/>
      <c r="CZ59" s="118"/>
      <c r="DA59" s="120"/>
      <c r="DB59" s="118"/>
      <c r="DC59" s="118"/>
      <c r="DD59" s="118"/>
      <c r="DE59" s="119"/>
      <c r="DF59" s="118"/>
      <c r="DH59" s="95"/>
      <c r="DI59" s="95"/>
      <c r="DJ59" s="95"/>
      <c r="DK59" s="115"/>
      <c r="DL59" s="127"/>
      <c r="DM59" s="94"/>
    </row>
    <row r="60" spans="1:117" s="6" customFormat="1" ht="12.75" customHeight="1">
      <c r="A60" s="70"/>
      <c r="B60" s="118"/>
      <c r="C60" s="118"/>
      <c r="D60" s="118"/>
      <c r="E60" s="118"/>
      <c r="F60" s="118"/>
      <c r="G60" s="118"/>
      <c r="H60" s="118"/>
      <c r="I60" s="118"/>
      <c r="J60" s="118"/>
      <c r="K60" s="118"/>
      <c r="L60" s="118"/>
      <c r="M60" s="118"/>
      <c r="N60" s="118"/>
      <c r="O60" s="118"/>
      <c r="P60" s="118"/>
      <c r="Q60" s="118"/>
      <c r="R60" s="118"/>
      <c r="S60" s="119"/>
      <c r="T60" s="118"/>
      <c r="U60" s="120"/>
      <c r="V60" s="118"/>
      <c r="W60" s="120"/>
      <c r="X60" s="118"/>
      <c r="Y60" s="120"/>
      <c r="Z60" s="118"/>
      <c r="AA60" s="118"/>
      <c r="AB60" s="118"/>
      <c r="AC60" s="118"/>
      <c r="AD60" s="118"/>
      <c r="AE60" s="120"/>
      <c r="AF60" s="118"/>
      <c r="AG60" s="120"/>
      <c r="AH60" s="118"/>
      <c r="AI60" s="118"/>
      <c r="AJ60" s="118"/>
      <c r="AK60" s="119"/>
      <c r="AL60" s="118"/>
      <c r="AM60" s="120"/>
      <c r="AN60" s="118"/>
      <c r="AO60" s="120"/>
      <c r="AP60" s="118"/>
      <c r="AQ60" s="120"/>
      <c r="AR60" s="118"/>
      <c r="AS60" s="118"/>
      <c r="AT60" s="118"/>
      <c r="AU60" s="118"/>
      <c r="AV60" s="118"/>
      <c r="AW60" s="120"/>
      <c r="AX60" s="118"/>
      <c r="AY60" s="120"/>
      <c r="AZ60" s="118"/>
      <c r="BA60" s="118"/>
      <c r="BB60" s="118"/>
      <c r="BC60" s="119"/>
      <c r="BD60" s="118"/>
      <c r="BE60" s="120"/>
      <c r="BF60" s="118"/>
      <c r="BG60" s="120"/>
      <c r="BH60" s="118"/>
      <c r="BI60" s="120"/>
      <c r="BJ60" s="118"/>
      <c r="BK60" s="118"/>
      <c r="BL60" s="118"/>
      <c r="BM60" s="118"/>
      <c r="BN60" s="118"/>
      <c r="BO60" s="120"/>
      <c r="BP60" s="118"/>
      <c r="BQ60" s="120"/>
      <c r="BR60" s="118"/>
      <c r="BS60" s="118"/>
      <c r="BT60" s="118"/>
      <c r="BU60" s="119"/>
      <c r="BV60" s="118"/>
      <c r="BW60" s="120"/>
      <c r="BX60" s="118"/>
      <c r="BY60" s="120"/>
      <c r="BZ60" s="118"/>
      <c r="CA60" s="120"/>
      <c r="CB60" s="118"/>
      <c r="CC60" s="118"/>
      <c r="CD60" s="118"/>
      <c r="CE60" s="118"/>
      <c r="CF60" s="118"/>
      <c r="CG60" s="120"/>
      <c r="CH60" s="118"/>
      <c r="CI60" s="120"/>
      <c r="CJ60" s="118"/>
      <c r="CK60" s="118"/>
      <c r="CL60" s="118"/>
      <c r="CM60" s="119"/>
      <c r="CN60" s="118"/>
      <c r="CO60" s="120"/>
      <c r="CP60" s="118"/>
      <c r="CQ60" s="120"/>
      <c r="CR60" s="118"/>
      <c r="CS60" s="120"/>
      <c r="CT60" s="118"/>
      <c r="CU60" s="118"/>
      <c r="CV60" s="118"/>
      <c r="CW60" s="118"/>
      <c r="CX60" s="118"/>
      <c r="CY60" s="120"/>
      <c r="CZ60" s="118"/>
      <c r="DA60" s="120"/>
      <c r="DB60" s="118"/>
      <c r="DC60" s="118"/>
      <c r="DD60" s="118"/>
      <c r="DE60" s="119"/>
      <c r="DF60" s="118"/>
      <c r="DH60" s="95"/>
      <c r="DI60" s="95"/>
      <c r="DJ60" s="95"/>
      <c r="DK60" s="115"/>
      <c r="DL60" s="127"/>
      <c r="DM60" s="94"/>
    </row>
    <row r="61" spans="1:117" s="6" customFormat="1" ht="12.75" customHeight="1">
      <c r="A61" s="70"/>
      <c r="B61" s="118"/>
      <c r="C61" s="118"/>
      <c r="D61" s="118"/>
      <c r="E61" s="118"/>
      <c r="F61" s="118"/>
      <c r="G61" s="118"/>
      <c r="H61" s="118"/>
      <c r="I61" s="118"/>
      <c r="J61" s="118"/>
      <c r="K61" s="118"/>
      <c r="L61" s="118"/>
      <c r="M61" s="118"/>
      <c r="N61" s="118"/>
      <c r="O61" s="118"/>
      <c r="P61" s="118"/>
      <c r="Q61" s="118"/>
      <c r="R61" s="118"/>
      <c r="S61" s="119"/>
      <c r="T61" s="118"/>
      <c r="U61" s="120"/>
      <c r="V61" s="118"/>
      <c r="W61" s="120"/>
      <c r="X61" s="118"/>
      <c r="Y61" s="120"/>
      <c r="Z61" s="118"/>
      <c r="AA61" s="118"/>
      <c r="AB61" s="118"/>
      <c r="AC61" s="118"/>
      <c r="AD61" s="118"/>
      <c r="AE61" s="120"/>
      <c r="AF61" s="118"/>
      <c r="AG61" s="120"/>
      <c r="AH61" s="118"/>
      <c r="AI61" s="118"/>
      <c r="AJ61" s="118"/>
      <c r="AK61" s="119"/>
      <c r="AL61" s="118"/>
      <c r="AM61" s="120"/>
      <c r="AN61" s="118"/>
      <c r="AO61" s="120"/>
      <c r="AP61" s="118"/>
      <c r="AQ61" s="120"/>
      <c r="AR61" s="118"/>
      <c r="AS61" s="118"/>
      <c r="AT61" s="118"/>
      <c r="AU61" s="118"/>
      <c r="AV61" s="118"/>
      <c r="AW61" s="120"/>
      <c r="AX61" s="118"/>
      <c r="AY61" s="120"/>
      <c r="AZ61" s="118"/>
      <c r="BA61" s="118"/>
      <c r="BB61" s="118"/>
      <c r="BC61" s="119"/>
      <c r="BD61" s="118"/>
      <c r="BE61" s="120"/>
      <c r="BF61" s="118"/>
      <c r="BG61" s="120"/>
      <c r="BH61" s="118"/>
      <c r="BI61" s="120"/>
      <c r="BJ61" s="118"/>
      <c r="BK61" s="118"/>
      <c r="BL61" s="118"/>
      <c r="BM61" s="118"/>
      <c r="BN61" s="118"/>
      <c r="BO61" s="120"/>
      <c r="BP61" s="118"/>
      <c r="BQ61" s="120"/>
      <c r="BR61" s="118"/>
      <c r="BS61" s="118"/>
      <c r="BT61" s="118"/>
      <c r="BU61" s="119"/>
      <c r="BV61" s="118"/>
      <c r="BW61" s="120"/>
      <c r="BX61" s="118"/>
      <c r="BY61" s="120"/>
      <c r="BZ61" s="118"/>
      <c r="CA61" s="120"/>
      <c r="CB61" s="118"/>
      <c r="CC61" s="118"/>
      <c r="CD61" s="118"/>
      <c r="CE61" s="118"/>
      <c r="CF61" s="118"/>
      <c r="CG61" s="120"/>
      <c r="CH61" s="118"/>
      <c r="CI61" s="120"/>
      <c r="CJ61" s="118"/>
      <c r="CK61" s="118"/>
      <c r="CL61" s="118"/>
      <c r="CM61" s="119"/>
      <c r="CN61" s="118"/>
      <c r="CO61" s="120"/>
      <c r="CP61" s="118"/>
      <c r="CQ61" s="120"/>
      <c r="CR61" s="118"/>
      <c r="CS61" s="120"/>
      <c r="CT61" s="118"/>
      <c r="CU61" s="118"/>
      <c r="CV61" s="118"/>
      <c r="CW61" s="118"/>
      <c r="CX61" s="118"/>
      <c r="CY61" s="120"/>
      <c r="CZ61" s="118"/>
      <c r="DA61" s="120"/>
      <c r="DB61" s="118"/>
      <c r="DC61" s="118"/>
      <c r="DD61" s="118"/>
      <c r="DE61" s="119"/>
      <c r="DF61" s="118"/>
    </row>
    <row r="62" spans="1:117" s="6" customFormat="1" ht="12.75" customHeight="1">
      <c r="A62" s="70"/>
      <c r="B62" s="118"/>
      <c r="C62" s="118"/>
      <c r="D62" s="118"/>
      <c r="E62" s="118"/>
      <c r="F62" s="118"/>
      <c r="G62" s="118"/>
      <c r="H62" s="118"/>
      <c r="I62" s="118"/>
      <c r="J62" s="118"/>
      <c r="K62" s="118"/>
      <c r="L62" s="118"/>
      <c r="M62" s="118"/>
      <c r="N62" s="118"/>
      <c r="O62" s="118"/>
      <c r="P62" s="118"/>
      <c r="Q62" s="118"/>
      <c r="R62" s="118"/>
      <c r="S62" s="119"/>
      <c r="T62" s="118"/>
      <c r="U62" s="120"/>
      <c r="V62" s="118"/>
      <c r="W62" s="120"/>
      <c r="X62" s="118"/>
      <c r="Y62" s="120"/>
      <c r="Z62" s="118"/>
      <c r="AA62" s="118"/>
      <c r="AB62" s="118"/>
      <c r="AC62" s="118"/>
      <c r="AD62" s="118"/>
      <c r="AE62" s="120"/>
      <c r="AF62" s="118"/>
      <c r="AG62" s="120"/>
      <c r="AH62" s="118"/>
      <c r="AI62" s="118"/>
      <c r="AJ62" s="118"/>
      <c r="AK62" s="119"/>
      <c r="AL62" s="118"/>
      <c r="AM62" s="120"/>
      <c r="AN62" s="118"/>
      <c r="AO62" s="120"/>
      <c r="AP62" s="118"/>
      <c r="AQ62" s="120"/>
      <c r="AR62" s="118"/>
      <c r="AS62" s="118"/>
      <c r="AT62" s="118"/>
      <c r="AU62" s="118"/>
      <c r="AV62" s="118"/>
      <c r="AW62" s="120"/>
      <c r="AX62" s="118"/>
      <c r="AY62" s="120"/>
      <c r="AZ62" s="118"/>
      <c r="BA62" s="118"/>
      <c r="BB62" s="118"/>
      <c r="BC62" s="119"/>
      <c r="BD62" s="118"/>
      <c r="BE62" s="120"/>
      <c r="BF62" s="118"/>
      <c r="BG62" s="120"/>
      <c r="BH62" s="118"/>
      <c r="BI62" s="120"/>
      <c r="BJ62" s="118"/>
      <c r="BK62" s="118"/>
      <c r="BL62" s="118"/>
      <c r="BM62" s="118"/>
      <c r="BN62" s="118"/>
      <c r="BO62" s="120"/>
      <c r="BP62" s="118"/>
      <c r="BQ62" s="120"/>
      <c r="BR62" s="118"/>
      <c r="BS62" s="118"/>
      <c r="BT62" s="118"/>
      <c r="BU62" s="119"/>
      <c r="BV62" s="118"/>
      <c r="BW62" s="120"/>
      <c r="BX62" s="118"/>
      <c r="BY62" s="120"/>
      <c r="BZ62" s="118"/>
      <c r="CA62" s="120"/>
      <c r="CB62" s="118"/>
      <c r="CC62" s="118"/>
      <c r="CD62" s="118"/>
      <c r="CE62" s="118"/>
      <c r="CF62" s="118"/>
      <c r="CG62" s="120"/>
      <c r="CH62" s="118"/>
      <c r="CI62" s="120"/>
      <c r="CJ62" s="118"/>
      <c r="CK62" s="118"/>
      <c r="CL62" s="118"/>
      <c r="CM62" s="119"/>
      <c r="CN62" s="118"/>
      <c r="CO62" s="120"/>
      <c r="CP62" s="118"/>
      <c r="CQ62" s="120"/>
      <c r="CR62" s="118"/>
      <c r="CS62" s="120"/>
      <c r="CT62" s="118"/>
      <c r="CU62" s="118"/>
      <c r="CV62" s="118"/>
      <c r="CW62" s="118"/>
      <c r="CX62" s="118"/>
      <c r="CY62" s="120"/>
      <c r="CZ62" s="118"/>
      <c r="DA62" s="120"/>
      <c r="DB62" s="118"/>
      <c r="DC62" s="118"/>
      <c r="DD62" s="118"/>
      <c r="DE62" s="119"/>
      <c r="DF62" s="118"/>
    </row>
    <row r="63" spans="1:117" ht="12.75" customHeight="1">
      <c r="A63" s="70"/>
      <c r="B63" s="128"/>
      <c r="C63" s="128"/>
      <c r="D63" s="128"/>
      <c r="E63" s="128"/>
      <c r="F63" s="128"/>
      <c r="G63" s="128"/>
      <c r="H63" s="128"/>
      <c r="I63" s="128"/>
      <c r="J63" s="128"/>
      <c r="K63" s="128"/>
      <c r="L63" s="128"/>
      <c r="M63" s="128"/>
      <c r="N63" s="128"/>
      <c r="O63" s="128"/>
      <c r="P63" s="128"/>
      <c r="Q63" s="128"/>
      <c r="R63" s="128"/>
      <c r="S63" s="129"/>
      <c r="T63" s="128"/>
      <c r="U63" s="130"/>
      <c r="V63" s="128"/>
      <c r="W63" s="130"/>
      <c r="X63" s="128"/>
      <c r="Y63" s="130"/>
      <c r="Z63" s="128"/>
      <c r="AA63" s="128"/>
      <c r="AB63" s="128"/>
      <c r="AC63" s="128"/>
      <c r="AD63" s="128"/>
      <c r="AE63" s="130"/>
      <c r="AF63" s="128"/>
      <c r="AG63" s="130"/>
      <c r="AH63" s="128"/>
      <c r="AI63" s="128"/>
      <c r="AJ63" s="128"/>
      <c r="AK63" s="129"/>
      <c r="AL63" s="128"/>
      <c r="AM63" s="130"/>
      <c r="AN63" s="128"/>
      <c r="AO63" s="130"/>
      <c r="AP63" s="128"/>
      <c r="AQ63" s="130"/>
      <c r="AR63" s="128"/>
      <c r="AS63" s="128"/>
      <c r="AT63" s="128"/>
      <c r="AU63" s="128"/>
      <c r="AV63" s="128"/>
      <c r="AW63" s="130"/>
      <c r="AX63" s="128"/>
      <c r="AY63" s="130"/>
      <c r="AZ63" s="128"/>
      <c r="BA63" s="128"/>
      <c r="BB63" s="128"/>
      <c r="BC63" s="129"/>
      <c r="BD63" s="128"/>
      <c r="BE63" s="130"/>
      <c r="BF63" s="128"/>
      <c r="BG63" s="130"/>
      <c r="BH63" s="128"/>
      <c r="BI63" s="130"/>
      <c r="BJ63" s="128"/>
      <c r="BK63" s="128"/>
      <c r="BL63" s="128"/>
      <c r="BM63" s="128"/>
      <c r="BN63" s="128"/>
      <c r="BO63" s="130"/>
      <c r="BP63" s="128"/>
      <c r="BQ63" s="130"/>
      <c r="BR63" s="128"/>
      <c r="BS63" s="128"/>
      <c r="BT63" s="128"/>
      <c r="BU63" s="129"/>
      <c r="BV63" s="128"/>
      <c r="BW63" s="130"/>
      <c r="BX63" s="128"/>
      <c r="BY63" s="130"/>
      <c r="BZ63" s="128"/>
      <c r="CA63" s="130"/>
      <c r="CB63" s="128"/>
      <c r="CC63" s="128"/>
      <c r="CD63" s="128"/>
      <c r="CE63" s="128"/>
      <c r="CF63" s="128"/>
      <c r="CG63" s="130"/>
      <c r="CH63" s="128"/>
      <c r="CI63" s="130"/>
      <c r="CJ63" s="128"/>
      <c r="CK63" s="128"/>
      <c r="CL63" s="128"/>
      <c r="CM63" s="129"/>
      <c r="CN63" s="128"/>
      <c r="CO63" s="130"/>
      <c r="CP63" s="128"/>
      <c r="CQ63" s="130"/>
      <c r="CR63" s="128"/>
      <c r="CS63" s="130"/>
      <c r="CT63" s="128"/>
      <c r="CU63" s="128"/>
      <c r="CV63" s="128"/>
      <c r="CW63" s="128"/>
      <c r="CX63" s="128"/>
      <c r="CY63" s="130"/>
      <c r="CZ63" s="128"/>
      <c r="DA63" s="130"/>
      <c r="DB63" s="128"/>
      <c r="DC63" s="128"/>
      <c r="DD63" s="128"/>
      <c r="DE63" s="129"/>
      <c r="DF63" s="128"/>
    </row>
    <row r="64" spans="1:117" ht="12.75" customHeight="1">
      <c r="A64" s="70"/>
      <c r="B64" s="128"/>
      <c r="C64" s="128"/>
      <c r="D64" s="128"/>
      <c r="E64" s="128"/>
      <c r="F64" s="128"/>
      <c r="G64" s="128"/>
      <c r="H64" s="128"/>
      <c r="I64" s="128"/>
      <c r="J64" s="128"/>
      <c r="K64" s="128"/>
      <c r="L64" s="128"/>
      <c r="M64" s="128"/>
      <c r="N64" s="128"/>
      <c r="O64" s="128"/>
      <c r="P64" s="128"/>
      <c r="Q64" s="128"/>
      <c r="R64" s="128"/>
      <c r="S64" s="129"/>
      <c r="T64" s="128"/>
      <c r="U64" s="130"/>
      <c r="V64" s="128"/>
      <c r="W64" s="130"/>
      <c r="X64" s="128"/>
      <c r="Y64" s="130"/>
      <c r="Z64" s="128"/>
      <c r="AA64" s="128"/>
      <c r="AB64" s="128"/>
      <c r="AC64" s="128"/>
      <c r="AD64" s="128"/>
      <c r="AE64" s="130"/>
      <c r="AF64" s="128"/>
      <c r="AG64" s="130"/>
      <c r="AH64" s="128"/>
      <c r="AI64" s="128"/>
      <c r="AJ64" s="128"/>
      <c r="AK64" s="129"/>
      <c r="AL64" s="128"/>
      <c r="AM64" s="130"/>
      <c r="AN64" s="128"/>
      <c r="AO64" s="130"/>
      <c r="AP64" s="128"/>
      <c r="AQ64" s="130"/>
      <c r="AR64" s="128"/>
      <c r="AS64" s="128"/>
      <c r="AT64" s="128"/>
      <c r="AU64" s="128"/>
      <c r="AV64" s="128"/>
      <c r="AW64" s="130"/>
      <c r="AX64" s="128"/>
      <c r="AY64" s="130"/>
      <c r="AZ64" s="128"/>
      <c r="BA64" s="128"/>
      <c r="BB64" s="128"/>
      <c r="BC64" s="129"/>
      <c r="BD64" s="128"/>
      <c r="BE64" s="130"/>
      <c r="BF64" s="128"/>
      <c r="BG64" s="130"/>
      <c r="BH64" s="128"/>
      <c r="BI64" s="130"/>
      <c r="BJ64" s="128"/>
      <c r="BK64" s="128"/>
      <c r="BL64" s="128"/>
      <c r="BM64" s="128"/>
      <c r="BN64" s="128"/>
      <c r="BO64" s="130"/>
      <c r="BP64" s="128"/>
      <c r="BQ64" s="130"/>
      <c r="BR64" s="128"/>
      <c r="BS64" s="128"/>
      <c r="BT64" s="128"/>
      <c r="BU64" s="129"/>
      <c r="BV64" s="128"/>
      <c r="BW64" s="130"/>
      <c r="BX64" s="128"/>
      <c r="BY64" s="130"/>
      <c r="BZ64" s="128"/>
      <c r="CA64" s="130"/>
      <c r="CB64" s="128"/>
      <c r="CC64" s="128"/>
      <c r="CD64" s="128"/>
      <c r="CE64" s="128"/>
      <c r="CF64" s="128"/>
      <c r="CG64" s="130"/>
      <c r="CH64" s="128"/>
      <c r="CI64" s="130"/>
      <c r="CJ64" s="128"/>
      <c r="CK64" s="128"/>
      <c r="CL64" s="128"/>
      <c r="CM64" s="129"/>
      <c r="CN64" s="128"/>
      <c r="CO64" s="130"/>
      <c r="CP64" s="128"/>
      <c r="CQ64" s="130"/>
      <c r="CR64" s="128"/>
      <c r="CS64" s="130"/>
      <c r="CT64" s="128"/>
      <c r="CU64" s="128"/>
      <c r="CV64" s="128"/>
      <c r="CW64" s="128"/>
      <c r="CX64" s="128"/>
      <c r="CY64" s="130"/>
      <c r="CZ64" s="128"/>
      <c r="DA64" s="130"/>
      <c r="DB64" s="128"/>
      <c r="DC64" s="128"/>
      <c r="DD64" s="128"/>
      <c r="DE64" s="129"/>
      <c r="DF64" s="128"/>
    </row>
    <row r="65" spans="1:110" ht="12.75" customHeight="1">
      <c r="A65" s="70"/>
      <c r="B65" s="128"/>
      <c r="C65" s="128"/>
      <c r="D65" s="128"/>
      <c r="E65" s="128"/>
      <c r="F65" s="128"/>
      <c r="G65" s="128"/>
      <c r="H65" s="128"/>
      <c r="I65" s="128"/>
      <c r="J65" s="128"/>
      <c r="K65" s="128"/>
      <c r="L65" s="128"/>
      <c r="M65" s="128"/>
      <c r="N65" s="128"/>
      <c r="O65" s="128"/>
      <c r="P65" s="128"/>
      <c r="Q65" s="128"/>
      <c r="R65" s="128"/>
      <c r="S65" s="129"/>
      <c r="T65" s="128"/>
      <c r="U65" s="130"/>
      <c r="V65" s="128"/>
      <c r="W65" s="130"/>
      <c r="X65" s="128"/>
      <c r="Y65" s="130"/>
      <c r="Z65" s="128"/>
      <c r="AA65" s="128"/>
      <c r="AB65" s="128"/>
      <c r="AC65" s="128"/>
      <c r="AD65" s="128"/>
      <c r="AE65" s="130"/>
      <c r="AF65" s="128"/>
      <c r="AG65" s="130"/>
      <c r="AH65" s="128"/>
      <c r="AI65" s="128"/>
      <c r="AJ65" s="128"/>
      <c r="AK65" s="129"/>
      <c r="AL65" s="128"/>
      <c r="AM65" s="130"/>
      <c r="AN65" s="128"/>
      <c r="AO65" s="130"/>
      <c r="AP65" s="128"/>
      <c r="AQ65" s="130"/>
      <c r="AR65" s="128"/>
      <c r="AS65" s="128"/>
      <c r="AT65" s="128"/>
      <c r="AU65" s="128"/>
      <c r="AV65" s="128"/>
      <c r="AW65" s="130"/>
      <c r="AX65" s="128"/>
      <c r="AY65" s="130"/>
      <c r="AZ65" s="128"/>
      <c r="BA65" s="128"/>
      <c r="BB65" s="128"/>
      <c r="BC65" s="129"/>
      <c r="BD65" s="128"/>
      <c r="BE65" s="130"/>
      <c r="BF65" s="128"/>
      <c r="BG65" s="130"/>
      <c r="BH65" s="128"/>
      <c r="BI65" s="130"/>
      <c r="BJ65" s="128"/>
      <c r="BK65" s="128"/>
      <c r="BL65" s="128"/>
      <c r="BM65" s="128"/>
      <c r="BN65" s="128"/>
      <c r="BO65" s="130"/>
      <c r="BP65" s="128"/>
      <c r="BQ65" s="130"/>
      <c r="BR65" s="128"/>
      <c r="BS65" s="128"/>
      <c r="BT65" s="128"/>
      <c r="BU65" s="129"/>
      <c r="BV65" s="128"/>
      <c r="BW65" s="130"/>
      <c r="BX65" s="128"/>
      <c r="BY65" s="130"/>
      <c r="BZ65" s="128"/>
      <c r="CA65" s="130"/>
      <c r="CB65" s="128"/>
      <c r="CC65" s="128"/>
      <c r="CD65" s="128"/>
      <c r="CE65" s="128"/>
      <c r="CF65" s="128"/>
      <c r="CG65" s="130"/>
      <c r="CH65" s="128"/>
      <c r="CI65" s="130"/>
      <c r="CJ65" s="128"/>
      <c r="CK65" s="128"/>
      <c r="CL65" s="128"/>
      <c r="CM65" s="129"/>
      <c r="CN65" s="128"/>
      <c r="CO65" s="130"/>
      <c r="CP65" s="128"/>
      <c r="CQ65" s="130"/>
      <c r="CR65" s="128"/>
      <c r="CS65" s="130"/>
      <c r="CT65" s="128"/>
      <c r="CU65" s="128"/>
      <c r="CV65" s="128"/>
      <c r="CW65" s="128"/>
      <c r="CX65" s="128"/>
      <c r="CY65" s="130"/>
      <c r="CZ65" s="128"/>
      <c r="DA65" s="130"/>
      <c r="DB65" s="128"/>
      <c r="DC65" s="128"/>
      <c r="DD65" s="128"/>
      <c r="DE65" s="129"/>
      <c r="DF65" s="128"/>
    </row>
    <row r="66" spans="1:110" ht="12.75" customHeight="1">
      <c r="A66" s="70"/>
      <c r="B66" s="128"/>
      <c r="C66" s="128"/>
      <c r="D66" s="128"/>
      <c r="E66" s="128"/>
      <c r="F66" s="128"/>
      <c r="G66" s="128"/>
      <c r="H66" s="128"/>
      <c r="I66" s="128"/>
      <c r="J66" s="128"/>
      <c r="K66" s="128"/>
      <c r="L66" s="128"/>
      <c r="M66" s="128"/>
      <c r="N66" s="128"/>
      <c r="O66" s="128"/>
      <c r="P66" s="128"/>
      <c r="Q66" s="128"/>
      <c r="R66" s="128"/>
      <c r="S66" s="129"/>
      <c r="T66" s="128"/>
      <c r="U66" s="130"/>
      <c r="V66" s="128"/>
      <c r="W66" s="130"/>
      <c r="X66" s="128"/>
      <c r="Y66" s="130"/>
      <c r="Z66" s="128"/>
      <c r="AA66" s="128"/>
      <c r="AB66" s="128"/>
      <c r="AC66" s="128"/>
      <c r="AD66" s="128"/>
      <c r="AE66" s="130"/>
      <c r="AF66" s="128"/>
      <c r="AG66" s="130"/>
      <c r="AH66" s="128"/>
      <c r="AI66" s="128"/>
      <c r="AJ66" s="128"/>
      <c r="AK66" s="129"/>
      <c r="AL66" s="128"/>
      <c r="AM66" s="130"/>
      <c r="AN66" s="128"/>
      <c r="AO66" s="130"/>
      <c r="AP66" s="128"/>
      <c r="AQ66" s="130"/>
      <c r="AR66" s="128"/>
      <c r="AS66" s="128"/>
      <c r="AT66" s="128"/>
      <c r="AU66" s="128"/>
      <c r="AV66" s="128"/>
      <c r="AW66" s="130"/>
      <c r="AX66" s="128"/>
      <c r="AY66" s="130"/>
      <c r="AZ66" s="128"/>
      <c r="BA66" s="128"/>
      <c r="BB66" s="128"/>
      <c r="BC66" s="129"/>
      <c r="BD66" s="128"/>
      <c r="BE66" s="130"/>
      <c r="BF66" s="128"/>
      <c r="BG66" s="130"/>
      <c r="BH66" s="128"/>
      <c r="BI66" s="130"/>
      <c r="BJ66" s="128"/>
      <c r="BK66" s="128"/>
      <c r="BL66" s="128"/>
      <c r="BM66" s="128"/>
      <c r="BN66" s="128"/>
      <c r="BO66" s="130"/>
      <c r="BP66" s="128"/>
      <c r="BQ66" s="130"/>
      <c r="BR66" s="128"/>
      <c r="BS66" s="128"/>
      <c r="BT66" s="128"/>
      <c r="BU66" s="129"/>
      <c r="BV66" s="128"/>
      <c r="BW66" s="130"/>
      <c r="BX66" s="128"/>
      <c r="BY66" s="130"/>
      <c r="BZ66" s="128"/>
      <c r="CA66" s="130"/>
      <c r="CB66" s="128"/>
      <c r="CC66" s="128"/>
      <c r="CD66" s="128"/>
      <c r="CE66" s="128"/>
      <c r="CF66" s="128"/>
      <c r="CG66" s="130"/>
      <c r="CH66" s="128"/>
      <c r="CI66" s="130"/>
      <c r="CJ66" s="128"/>
      <c r="CK66" s="128"/>
      <c r="CL66" s="128"/>
      <c r="CM66" s="129"/>
      <c r="CN66" s="128"/>
      <c r="CO66" s="130"/>
      <c r="CP66" s="128"/>
      <c r="CQ66" s="130"/>
      <c r="CR66" s="128"/>
      <c r="CS66" s="130"/>
      <c r="CT66" s="128"/>
      <c r="CU66" s="128"/>
      <c r="CV66" s="128"/>
      <c r="CW66" s="128"/>
      <c r="CX66" s="128"/>
      <c r="CY66" s="130"/>
      <c r="CZ66" s="128"/>
      <c r="DA66" s="130"/>
      <c r="DB66" s="128"/>
      <c r="DC66" s="128"/>
      <c r="DD66" s="128"/>
      <c r="DE66" s="129"/>
      <c r="DF66" s="128"/>
    </row>
    <row r="67" spans="1:110" ht="12.75" customHeight="1">
      <c r="A67" s="70"/>
      <c r="B67" s="128"/>
      <c r="C67" s="128"/>
      <c r="D67" s="128"/>
      <c r="E67" s="128"/>
      <c r="F67" s="128"/>
      <c r="G67" s="128"/>
      <c r="H67" s="128"/>
      <c r="I67" s="128"/>
      <c r="J67" s="128"/>
      <c r="K67" s="128"/>
      <c r="L67" s="128"/>
      <c r="M67" s="128"/>
      <c r="N67" s="128"/>
      <c r="O67" s="128"/>
      <c r="P67" s="128"/>
      <c r="Q67" s="128"/>
      <c r="R67" s="128"/>
      <c r="S67" s="129"/>
      <c r="T67" s="128"/>
      <c r="U67" s="130"/>
      <c r="V67" s="128"/>
      <c r="W67" s="130"/>
      <c r="X67" s="128"/>
      <c r="Y67" s="130"/>
      <c r="Z67" s="128"/>
      <c r="AA67" s="128"/>
      <c r="AB67" s="128"/>
      <c r="AC67" s="128"/>
      <c r="AD67" s="128"/>
      <c r="AE67" s="130"/>
      <c r="AF67" s="128"/>
      <c r="AG67" s="130"/>
      <c r="AH67" s="128"/>
      <c r="AI67" s="128"/>
      <c r="AJ67" s="128"/>
      <c r="AK67" s="129"/>
      <c r="AL67" s="128"/>
      <c r="AM67" s="130"/>
      <c r="AN67" s="128"/>
      <c r="AO67" s="130"/>
      <c r="AP67" s="128"/>
      <c r="AQ67" s="130"/>
      <c r="AR67" s="128"/>
      <c r="AS67" s="128"/>
      <c r="AT67" s="128"/>
      <c r="AU67" s="128"/>
      <c r="AV67" s="128"/>
      <c r="AW67" s="130"/>
      <c r="AX67" s="128"/>
      <c r="AY67" s="130"/>
      <c r="AZ67" s="128"/>
      <c r="BA67" s="128"/>
      <c r="BB67" s="128"/>
      <c r="BC67" s="129"/>
      <c r="BD67" s="128"/>
      <c r="BE67" s="130"/>
      <c r="BF67" s="128"/>
      <c r="BG67" s="130"/>
      <c r="BH67" s="128"/>
      <c r="BI67" s="130"/>
      <c r="BJ67" s="128"/>
      <c r="BK67" s="128"/>
      <c r="BL67" s="128"/>
      <c r="BM67" s="128"/>
      <c r="BN67" s="128"/>
      <c r="BO67" s="130"/>
      <c r="BP67" s="128"/>
      <c r="BQ67" s="130"/>
      <c r="BR67" s="128"/>
      <c r="BS67" s="128"/>
      <c r="BT67" s="128"/>
      <c r="BU67" s="129"/>
      <c r="BV67" s="128"/>
      <c r="BW67" s="130"/>
      <c r="BX67" s="128"/>
      <c r="BY67" s="130"/>
      <c r="BZ67" s="128"/>
      <c r="CA67" s="130"/>
      <c r="CB67" s="128"/>
      <c r="CC67" s="128"/>
      <c r="CD67" s="128"/>
      <c r="CE67" s="128"/>
      <c r="CF67" s="128"/>
      <c r="CG67" s="130"/>
      <c r="CH67" s="128"/>
      <c r="CI67" s="130"/>
      <c r="CJ67" s="128"/>
      <c r="CK67" s="128"/>
      <c r="CL67" s="128"/>
      <c r="CM67" s="129"/>
      <c r="CN67" s="128"/>
      <c r="CO67" s="130"/>
      <c r="CP67" s="128"/>
      <c r="CQ67" s="130"/>
      <c r="CR67" s="128"/>
      <c r="CS67" s="130"/>
      <c r="CT67" s="128"/>
      <c r="CU67" s="128"/>
      <c r="CV67" s="128"/>
      <c r="CW67" s="128"/>
      <c r="CX67" s="128"/>
      <c r="CY67" s="130"/>
      <c r="CZ67" s="128"/>
      <c r="DA67" s="130"/>
      <c r="DB67" s="128"/>
      <c r="DC67" s="128"/>
      <c r="DD67" s="128"/>
      <c r="DE67" s="129"/>
      <c r="DF67" s="128"/>
    </row>
    <row r="68" spans="1:110" ht="12.75" customHeight="1">
      <c r="A68" s="70"/>
      <c r="B68" s="128"/>
      <c r="C68" s="128"/>
      <c r="D68" s="128"/>
      <c r="E68" s="128"/>
      <c r="F68" s="128"/>
      <c r="G68" s="128"/>
      <c r="H68" s="128"/>
      <c r="I68" s="128"/>
      <c r="J68" s="128"/>
      <c r="K68" s="128"/>
      <c r="L68" s="128"/>
      <c r="M68" s="128"/>
      <c r="N68" s="128"/>
      <c r="O68" s="128"/>
      <c r="P68" s="128"/>
      <c r="Q68" s="128"/>
      <c r="R68" s="128"/>
      <c r="S68" s="129"/>
      <c r="T68" s="128"/>
      <c r="U68" s="130"/>
      <c r="V68" s="128"/>
      <c r="W68" s="130"/>
      <c r="X68" s="128"/>
      <c r="Y68" s="130"/>
      <c r="Z68" s="128"/>
      <c r="AA68" s="128"/>
      <c r="AB68" s="128"/>
      <c r="AC68" s="128"/>
      <c r="AD68" s="128"/>
      <c r="AE68" s="130"/>
      <c r="AF68" s="128"/>
      <c r="AG68" s="130"/>
      <c r="AH68" s="128"/>
      <c r="AI68" s="128"/>
      <c r="AJ68" s="128"/>
      <c r="AK68" s="129"/>
      <c r="AL68" s="128"/>
      <c r="AM68" s="130"/>
      <c r="AN68" s="128"/>
      <c r="AO68" s="130"/>
      <c r="AP68" s="128"/>
      <c r="AQ68" s="130"/>
      <c r="AR68" s="128"/>
      <c r="AS68" s="128"/>
      <c r="AT68" s="128"/>
      <c r="AU68" s="128"/>
      <c r="AV68" s="128"/>
      <c r="AW68" s="130"/>
      <c r="AX68" s="128"/>
      <c r="AY68" s="130"/>
      <c r="AZ68" s="128"/>
      <c r="BA68" s="128"/>
      <c r="BB68" s="128"/>
      <c r="BC68" s="129"/>
      <c r="BD68" s="128"/>
      <c r="BE68" s="130"/>
      <c r="BF68" s="128"/>
      <c r="BG68" s="130"/>
      <c r="BH68" s="128"/>
      <c r="BI68" s="130"/>
      <c r="BJ68" s="128"/>
      <c r="BK68" s="128"/>
      <c r="BL68" s="128"/>
      <c r="BM68" s="128"/>
      <c r="BN68" s="128"/>
      <c r="BO68" s="130"/>
      <c r="BP68" s="128"/>
      <c r="BQ68" s="130"/>
      <c r="BR68" s="128"/>
      <c r="BS68" s="128"/>
      <c r="BT68" s="128"/>
      <c r="BU68" s="129"/>
      <c r="BV68" s="128"/>
      <c r="BW68" s="130"/>
      <c r="BX68" s="128"/>
      <c r="BY68" s="130"/>
      <c r="BZ68" s="128"/>
      <c r="CA68" s="130"/>
      <c r="CB68" s="128"/>
      <c r="CC68" s="128"/>
      <c r="CD68" s="128"/>
      <c r="CE68" s="128"/>
      <c r="CF68" s="128"/>
      <c r="CG68" s="130"/>
      <c r="CH68" s="128"/>
      <c r="CI68" s="130"/>
      <c r="CJ68" s="128"/>
      <c r="CK68" s="128"/>
      <c r="CL68" s="128"/>
      <c r="CM68" s="129"/>
      <c r="CN68" s="128"/>
      <c r="CO68" s="130"/>
      <c r="CP68" s="128"/>
      <c r="CQ68" s="130"/>
      <c r="CR68" s="128"/>
      <c r="CS68" s="130"/>
      <c r="CT68" s="128"/>
      <c r="CU68" s="128"/>
      <c r="CV68" s="128"/>
      <c r="CW68" s="128"/>
      <c r="CX68" s="128"/>
      <c r="CY68" s="130"/>
      <c r="CZ68" s="128"/>
      <c r="DA68" s="130"/>
      <c r="DB68" s="128"/>
      <c r="DC68" s="128"/>
      <c r="DD68" s="128"/>
      <c r="DE68" s="129"/>
      <c r="DF68" s="128"/>
    </row>
    <row r="69" spans="1:110" ht="12.75" customHeight="1">
      <c r="A69" s="70"/>
      <c r="B69" s="128"/>
      <c r="C69" s="128"/>
      <c r="D69" s="128"/>
      <c r="E69" s="128"/>
      <c r="F69" s="128"/>
      <c r="G69" s="128"/>
      <c r="H69" s="128"/>
      <c r="I69" s="128"/>
      <c r="J69" s="128"/>
      <c r="K69" s="128"/>
      <c r="L69" s="128"/>
      <c r="M69" s="128"/>
      <c r="N69" s="128"/>
      <c r="O69" s="128"/>
      <c r="P69" s="128"/>
      <c r="Q69" s="128"/>
      <c r="R69" s="128"/>
      <c r="S69" s="129"/>
      <c r="T69" s="128"/>
      <c r="U69" s="130"/>
      <c r="V69" s="128"/>
      <c r="W69" s="130"/>
      <c r="X69" s="128"/>
      <c r="Y69" s="130"/>
      <c r="Z69" s="128"/>
      <c r="AA69" s="128"/>
      <c r="AB69" s="128"/>
      <c r="AC69" s="128"/>
      <c r="AD69" s="128"/>
      <c r="AE69" s="130"/>
      <c r="AF69" s="128"/>
      <c r="AG69" s="130"/>
      <c r="AH69" s="128"/>
      <c r="AI69" s="128"/>
      <c r="AJ69" s="128"/>
      <c r="AK69" s="129"/>
      <c r="AL69" s="128"/>
      <c r="AM69" s="130"/>
      <c r="AN69" s="128"/>
      <c r="AO69" s="130"/>
      <c r="AP69" s="128"/>
      <c r="AQ69" s="130"/>
      <c r="AR69" s="128"/>
      <c r="AS69" s="128"/>
      <c r="AT69" s="128"/>
      <c r="AU69" s="128"/>
      <c r="AV69" s="128"/>
      <c r="AW69" s="130"/>
      <c r="AX69" s="128"/>
      <c r="AY69" s="130"/>
      <c r="AZ69" s="128"/>
      <c r="BA69" s="128"/>
      <c r="BB69" s="128"/>
      <c r="BC69" s="129"/>
      <c r="BD69" s="128"/>
      <c r="BE69" s="130"/>
      <c r="BF69" s="128"/>
      <c r="BG69" s="130"/>
      <c r="BH69" s="128"/>
      <c r="BI69" s="130"/>
      <c r="BJ69" s="128"/>
      <c r="BK69" s="128"/>
      <c r="BL69" s="128"/>
      <c r="BM69" s="128"/>
      <c r="BN69" s="128"/>
      <c r="BO69" s="130"/>
      <c r="BP69" s="128"/>
      <c r="BQ69" s="130"/>
      <c r="BR69" s="128"/>
      <c r="BS69" s="128"/>
      <c r="BT69" s="128"/>
      <c r="BU69" s="129"/>
      <c r="BV69" s="128"/>
      <c r="BW69" s="130"/>
      <c r="BX69" s="128"/>
      <c r="BY69" s="130"/>
      <c r="BZ69" s="128"/>
      <c r="CA69" s="130"/>
      <c r="CB69" s="128"/>
      <c r="CC69" s="128"/>
      <c r="CD69" s="128"/>
      <c r="CE69" s="128"/>
      <c r="CF69" s="128"/>
      <c r="CG69" s="130"/>
      <c r="CH69" s="128"/>
      <c r="CI69" s="130"/>
      <c r="CJ69" s="128"/>
      <c r="CK69" s="128"/>
      <c r="CL69" s="128"/>
      <c r="CM69" s="129"/>
      <c r="CN69" s="128"/>
      <c r="CO69" s="130"/>
      <c r="CP69" s="128"/>
      <c r="CQ69" s="130"/>
      <c r="CR69" s="128"/>
      <c r="CS69" s="130"/>
      <c r="CT69" s="128"/>
      <c r="CU69" s="128"/>
      <c r="CV69" s="128"/>
      <c r="CW69" s="128"/>
      <c r="CX69" s="128"/>
      <c r="CY69" s="130"/>
      <c r="CZ69" s="128"/>
      <c r="DA69" s="130"/>
      <c r="DB69" s="128"/>
      <c r="DC69" s="128"/>
      <c r="DD69" s="128"/>
      <c r="DE69" s="129"/>
      <c r="DF69" s="128"/>
    </row>
    <row r="70" spans="1:110" ht="12.75" customHeight="1">
      <c r="A70" s="70"/>
      <c r="B70" s="128"/>
      <c r="C70" s="128"/>
      <c r="D70" s="128"/>
      <c r="E70" s="128"/>
      <c r="F70" s="128"/>
      <c r="G70" s="128"/>
      <c r="H70" s="128"/>
      <c r="I70" s="128"/>
      <c r="J70" s="128"/>
      <c r="K70" s="128"/>
      <c r="L70" s="128"/>
      <c r="M70" s="128"/>
      <c r="N70" s="128"/>
      <c r="O70" s="128"/>
      <c r="P70" s="128"/>
      <c r="Q70" s="128"/>
      <c r="R70" s="128"/>
      <c r="S70" s="129"/>
      <c r="T70" s="128"/>
      <c r="U70" s="130"/>
      <c r="V70" s="128"/>
      <c r="W70" s="130"/>
      <c r="X70" s="128"/>
      <c r="Y70" s="130"/>
      <c r="Z70" s="128"/>
      <c r="AA70" s="128"/>
      <c r="AB70" s="128"/>
      <c r="AC70" s="128"/>
      <c r="AD70" s="128"/>
      <c r="AE70" s="130"/>
      <c r="AF70" s="128"/>
      <c r="AG70" s="130"/>
      <c r="AH70" s="128"/>
      <c r="AI70" s="128"/>
      <c r="AJ70" s="128"/>
      <c r="AK70" s="129"/>
      <c r="AL70" s="128"/>
      <c r="AM70" s="130"/>
      <c r="AN70" s="128"/>
      <c r="AO70" s="130"/>
      <c r="AP70" s="128"/>
      <c r="AQ70" s="130"/>
      <c r="AR70" s="128"/>
      <c r="AS70" s="128"/>
      <c r="AT70" s="128"/>
      <c r="AU70" s="128"/>
      <c r="AV70" s="128"/>
      <c r="AW70" s="130"/>
      <c r="AX70" s="128"/>
      <c r="AY70" s="130"/>
      <c r="AZ70" s="128"/>
      <c r="BA70" s="128"/>
      <c r="BB70" s="128"/>
      <c r="BC70" s="129"/>
      <c r="BD70" s="128"/>
      <c r="BE70" s="130"/>
      <c r="BF70" s="128"/>
      <c r="BG70" s="130"/>
      <c r="BH70" s="128"/>
      <c r="BI70" s="130"/>
      <c r="BJ70" s="128"/>
      <c r="BK70" s="128"/>
      <c r="BL70" s="128"/>
      <c r="BM70" s="128"/>
      <c r="BN70" s="128"/>
      <c r="BO70" s="130"/>
      <c r="BP70" s="128"/>
      <c r="BQ70" s="130"/>
      <c r="BR70" s="128"/>
      <c r="BS70" s="128"/>
      <c r="BT70" s="128"/>
      <c r="BU70" s="129"/>
      <c r="BV70" s="128"/>
      <c r="BW70" s="130"/>
      <c r="BX70" s="128"/>
      <c r="BY70" s="130"/>
      <c r="BZ70" s="128"/>
      <c r="CA70" s="130"/>
      <c r="CB70" s="128"/>
      <c r="CC70" s="128"/>
      <c r="CD70" s="128"/>
      <c r="CE70" s="128"/>
      <c r="CF70" s="128"/>
      <c r="CG70" s="130"/>
      <c r="CH70" s="128"/>
      <c r="CI70" s="130"/>
      <c r="CJ70" s="128"/>
      <c r="CK70" s="128"/>
      <c r="CL70" s="128"/>
      <c r="CM70" s="129"/>
      <c r="CN70" s="128"/>
      <c r="CO70" s="130"/>
      <c r="CP70" s="128"/>
      <c r="CQ70" s="130"/>
      <c r="CR70" s="128"/>
      <c r="CS70" s="130"/>
      <c r="CT70" s="128"/>
      <c r="CU70" s="128"/>
      <c r="CV70" s="128"/>
      <c r="CW70" s="128"/>
      <c r="CX70" s="128"/>
      <c r="CY70" s="130"/>
      <c r="CZ70" s="128"/>
      <c r="DA70" s="130"/>
      <c r="DB70" s="128"/>
      <c r="DC70" s="128"/>
      <c r="DD70" s="128"/>
      <c r="DE70" s="129"/>
      <c r="DF70" s="128"/>
    </row>
    <row r="71" spans="1:110">
      <c r="A71" s="70"/>
      <c r="B71" s="128"/>
      <c r="C71" s="128"/>
      <c r="D71" s="128"/>
      <c r="E71" s="128"/>
      <c r="F71" s="128"/>
      <c r="G71" s="128"/>
      <c r="H71" s="128"/>
      <c r="I71" s="128"/>
      <c r="J71" s="128"/>
      <c r="K71" s="128"/>
      <c r="L71" s="128"/>
      <c r="M71" s="128"/>
      <c r="N71" s="128"/>
      <c r="O71" s="128"/>
      <c r="P71" s="128"/>
      <c r="Q71" s="128"/>
      <c r="R71" s="128"/>
      <c r="S71" s="129"/>
      <c r="T71" s="128"/>
      <c r="U71" s="130"/>
      <c r="V71" s="128"/>
      <c r="W71" s="130"/>
      <c r="X71" s="128"/>
      <c r="Y71" s="130"/>
      <c r="Z71" s="128"/>
      <c r="AA71" s="128"/>
      <c r="AB71" s="128"/>
      <c r="AC71" s="128"/>
      <c r="AD71" s="128"/>
      <c r="AE71" s="130"/>
      <c r="AF71" s="128"/>
      <c r="AG71" s="130"/>
      <c r="AH71" s="128"/>
      <c r="AI71" s="128"/>
      <c r="AJ71" s="128"/>
      <c r="AK71" s="129"/>
      <c r="AL71" s="128"/>
      <c r="AM71" s="130"/>
      <c r="AN71" s="128"/>
      <c r="AO71" s="130"/>
      <c r="AP71" s="128"/>
      <c r="AQ71" s="130"/>
      <c r="AR71" s="128"/>
      <c r="AS71" s="128"/>
      <c r="AT71" s="128"/>
      <c r="AU71" s="128"/>
      <c r="AV71" s="128"/>
      <c r="AW71" s="130"/>
      <c r="AX71" s="128"/>
      <c r="AY71" s="130"/>
      <c r="AZ71" s="128"/>
      <c r="BA71" s="128"/>
      <c r="BB71" s="128"/>
      <c r="BC71" s="129"/>
      <c r="BD71" s="128"/>
      <c r="BE71" s="130"/>
      <c r="BF71" s="128"/>
      <c r="BG71" s="130"/>
      <c r="BH71" s="128"/>
      <c r="BI71" s="130"/>
      <c r="BJ71" s="128"/>
      <c r="BK71" s="128"/>
      <c r="BL71" s="128"/>
      <c r="BM71" s="128"/>
      <c r="BN71" s="128"/>
      <c r="BO71" s="130"/>
      <c r="BP71" s="128"/>
      <c r="BQ71" s="130"/>
      <c r="BR71" s="128"/>
      <c r="BS71" s="128"/>
      <c r="BT71" s="128"/>
      <c r="BU71" s="129"/>
      <c r="BV71" s="128"/>
      <c r="BW71" s="130"/>
      <c r="BX71" s="128"/>
      <c r="BY71" s="130"/>
      <c r="BZ71" s="128"/>
      <c r="CA71" s="130"/>
      <c r="CB71" s="128"/>
      <c r="CC71" s="128"/>
      <c r="CD71" s="128"/>
      <c r="CE71" s="128"/>
      <c r="CF71" s="128"/>
      <c r="CG71" s="130"/>
      <c r="CH71" s="128"/>
      <c r="CI71" s="130"/>
      <c r="CJ71" s="128"/>
      <c r="CK71" s="128"/>
      <c r="CL71" s="128"/>
      <c r="CM71" s="129"/>
      <c r="CN71" s="128"/>
      <c r="CO71" s="130"/>
      <c r="CP71" s="128"/>
      <c r="CQ71" s="130"/>
      <c r="CR71" s="128"/>
      <c r="CS71" s="130"/>
      <c r="CT71" s="128"/>
      <c r="CU71" s="128"/>
      <c r="CV71" s="128"/>
      <c r="CW71" s="128"/>
      <c r="CX71" s="128"/>
      <c r="CY71" s="130"/>
      <c r="CZ71" s="128"/>
      <c r="DA71" s="130"/>
      <c r="DB71" s="128"/>
      <c r="DC71" s="128"/>
      <c r="DD71" s="128"/>
      <c r="DE71" s="129"/>
      <c r="DF71" s="128"/>
    </row>
    <row r="72" spans="1:110">
      <c r="A72" s="70"/>
      <c r="B72" s="128"/>
      <c r="C72" s="128"/>
      <c r="D72" s="128"/>
      <c r="E72" s="128"/>
      <c r="F72" s="128"/>
      <c r="G72" s="128"/>
      <c r="H72" s="128"/>
      <c r="I72" s="128"/>
      <c r="J72" s="128"/>
      <c r="K72" s="128"/>
      <c r="L72" s="128"/>
      <c r="M72" s="128"/>
      <c r="N72" s="128"/>
      <c r="O72" s="128"/>
      <c r="P72" s="128"/>
      <c r="Q72" s="128"/>
      <c r="R72" s="128"/>
      <c r="S72" s="129"/>
      <c r="T72" s="128"/>
      <c r="U72" s="130"/>
      <c r="V72" s="128"/>
      <c r="W72" s="130"/>
      <c r="X72" s="128"/>
      <c r="Y72" s="130"/>
      <c r="Z72" s="128"/>
      <c r="AA72" s="128"/>
      <c r="AB72" s="128"/>
      <c r="AC72" s="128"/>
      <c r="AD72" s="128"/>
      <c r="AE72" s="130"/>
      <c r="AF72" s="128"/>
      <c r="AG72" s="130"/>
      <c r="AH72" s="128"/>
      <c r="AI72" s="128"/>
      <c r="AJ72" s="128"/>
      <c r="AK72" s="129"/>
      <c r="AL72" s="128"/>
      <c r="AM72" s="130"/>
      <c r="AN72" s="128"/>
      <c r="AO72" s="130"/>
      <c r="AP72" s="128"/>
      <c r="AQ72" s="130"/>
      <c r="AR72" s="128"/>
      <c r="AS72" s="128"/>
      <c r="AT72" s="128"/>
      <c r="AU72" s="128"/>
      <c r="AV72" s="128"/>
      <c r="AW72" s="130"/>
      <c r="AX72" s="128"/>
      <c r="AY72" s="130"/>
      <c r="AZ72" s="128"/>
      <c r="BA72" s="128"/>
      <c r="BB72" s="128"/>
      <c r="BC72" s="129"/>
      <c r="BD72" s="128"/>
      <c r="BE72" s="130"/>
      <c r="BF72" s="128"/>
      <c r="BG72" s="130"/>
      <c r="BH72" s="128"/>
      <c r="BI72" s="130"/>
      <c r="BJ72" s="128"/>
      <c r="BK72" s="128"/>
      <c r="BL72" s="128"/>
      <c r="BM72" s="128"/>
      <c r="BN72" s="128"/>
      <c r="BO72" s="130"/>
      <c r="BP72" s="128"/>
      <c r="BQ72" s="130"/>
      <c r="BR72" s="128"/>
      <c r="BS72" s="128"/>
      <c r="BT72" s="128"/>
      <c r="BU72" s="129"/>
      <c r="BV72" s="128"/>
      <c r="BW72" s="130"/>
      <c r="BX72" s="128"/>
      <c r="BY72" s="130"/>
      <c r="BZ72" s="128"/>
      <c r="CA72" s="130"/>
      <c r="CB72" s="128"/>
      <c r="CC72" s="128"/>
      <c r="CD72" s="128"/>
      <c r="CE72" s="128"/>
      <c r="CF72" s="128"/>
      <c r="CG72" s="130"/>
      <c r="CH72" s="128"/>
      <c r="CI72" s="130"/>
      <c r="CJ72" s="128"/>
      <c r="CK72" s="128"/>
      <c r="CL72" s="128"/>
      <c r="CM72" s="129"/>
      <c r="CN72" s="128"/>
      <c r="CO72" s="130"/>
      <c r="CP72" s="128"/>
      <c r="CQ72" s="130"/>
      <c r="CR72" s="128"/>
      <c r="CS72" s="130"/>
      <c r="CT72" s="128"/>
      <c r="CU72" s="128"/>
      <c r="CV72" s="128"/>
      <c r="CW72" s="128"/>
      <c r="CX72" s="128"/>
      <c r="CY72" s="130"/>
      <c r="CZ72" s="128"/>
      <c r="DA72" s="130"/>
      <c r="DB72" s="128"/>
      <c r="DC72" s="128"/>
      <c r="DD72" s="128"/>
      <c r="DE72" s="129"/>
      <c r="DF72" s="128"/>
    </row>
    <row r="73" spans="1:110">
      <c r="A73" s="70"/>
      <c r="B73" s="128"/>
      <c r="C73" s="128"/>
      <c r="D73" s="128"/>
      <c r="E73" s="128"/>
      <c r="F73" s="128"/>
      <c r="G73" s="128"/>
      <c r="H73" s="128"/>
      <c r="I73" s="128"/>
      <c r="J73" s="128"/>
      <c r="K73" s="128"/>
      <c r="L73" s="128"/>
      <c r="M73" s="128"/>
      <c r="N73" s="128"/>
      <c r="O73" s="128"/>
      <c r="P73" s="128"/>
      <c r="Q73" s="128"/>
      <c r="R73" s="128"/>
      <c r="S73" s="129"/>
      <c r="T73" s="128"/>
      <c r="U73" s="130"/>
      <c r="V73" s="128"/>
      <c r="W73" s="130"/>
      <c r="X73" s="128"/>
      <c r="Y73" s="130"/>
      <c r="Z73" s="128"/>
      <c r="AA73" s="128"/>
      <c r="AB73" s="128"/>
      <c r="AC73" s="128"/>
      <c r="AD73" s="128"/>
      <c r="AE73" s="130"/>
      <c r="AF73" s="128"/>
      <c r="AG73" s="130"/>
      <c r="AH73" s="128"/>
      <c r="AI73" s="128"/>
      <c r="AJ73" s="128"/>
      <c r="AK73" s="129"/>
      <c r="AL73" s="128"/>
      <c r="AM73" s="130"/>
      <c r="AN73" s="128"/>
      <c r="AO73" s="130"/>
      <c r="AP73" s="128"/>
      <c r="AQ73" s="130"/>
      <c r="AR73" s="128"/>
      <c r="AS73" s="128"/>
      <c r="AT73" s="128"/>
      <c r="AU73" s="128"/>
      <c r="AV73" s="128"/>
      <c r="AW73" s="130"/>
      <c r="AX73" s="128"/>
      <c r="AY73" s="130"/>
      <c r="AZ73" s="128"/>
      <c r="BA73" s="128"/>
      <c r="BB73" s="128"/>
      <c r="BC73" s="129"/>
      <c r="BD73" s="128"/>
      <c r="BE73" s="130"/>
      <c r="BF73" s="128"/>
      <c r="BG73" s="130"/>
      <c r="BH73" s="128"/>
      <c r="BI73" s="130"/>
      <c r="BJ73" s="128"/>
      <c r="BK73" s="128"/>
      <c r="BL73" s="128"/>
      <c r="BM73" s="128"/>
      <c r="BN73" s="128"/>
      <c r="BO73" s="130"/>
      <c r="BP73" s="128"/>
      <c r="BQ73" s="130"/>
      <c r="BR73" s="128"/>
      <c r="BS73" s="128"/>
      <c r="BT73" s="128"/>
      <c r="BU73" s="129"/>
      <c r="BV73" s="128"/>
      <c r="BW73" s="130"/>
      <c r="BX73" s="128"/>
      <c r="BY73" s="130"/>
      <c r="BZ73" s="128"/>
      <c r="CA73" s="130"/>
      <c r="CB73" s="128"/>
      <c r="CC73" s="128"/>
      <c r="CD73" s="128"/>
      <c r="CE73" s="128"/>
      <c r="CF73" s="128"/>
      <c r="CG73" s="130"/>
      <c r="CH73" s="128"/>
      <c r="CI73" s="130"/>
      <c r="CJ73" s="128"/>
      <c r="CK73" s="128"/>
      <c r="CL73" s="128"/>
      <c r="CM73" s="129"/>
      <c r="CN73" s="128"/>
      <c r="CO73" s="130"/>
      <c r="CP73" s="128"/>
      <c r="CQ73" s="130"/>
      <c r="CR73" s="128"/>
      <c r="CS73" s="130"/>
      <c r="CT73" s="128"/>
      <c r="CU73" s="128"/>
      <c r="CV73" s="128"/>
      <c r="CW73" s="128"/>
      <c r="CX73" s="128"/>
      <c r="CY73" s="130"/>
      <c r="CZ73" s="128"/>
      <c r="DA73" s="130"/>
      <c r="DB73" s="128"/>
      <c r="DC73" s="128"/>
      <c r="DD73" s="128"/>
      <c r="DE73" s="129"/>
      <c r="DF73" s="128"/>
    </row>
    <row r="74" spans="1:110">
      <c r="A74" s="70"/>
      <c r="B74" s="128"/>
      <c r="C74" s="128"/>
      <c r="D74" s="128"/>
      <c r="E74" s="128"/>
      <c r="F74" s="128"/>
      <c r="G74" s="128"/>
      <c r="H74" s="128"/>
      <c r="I74" s="128"/>
      <c r="J74" s="128"/>
      <c r="K74" s="128"/>
      <c r="L74" s="128"/>
      <c r="M74" s="128"/>
      <c r="N74" s="128"/>
      <c r="O74" s="128"/>
      <c r="P74" s="128"/>
      <c r="Q74" s="128"/>
      <c r="R74" s="128"/>
      <c r="S74" s="129"/>
      <c r="T74" s="128"/>
      <c r="U74" s="130"/>
      <c r="V74" s="128"/>
      <c r="W74" s="130"/>
      <c r="X74" s="128"/>
      <c r="Y74" s="130"/>
      <c r="Z74" s="128"/>
      <c r="AA74" s="128"/>
      <c r="AB74" s="128"/>
      <c r="AC74" s="128"/>
      <c r="AD74" s="128"/>
      <c r="AE74" s="130"/>
      <c r="AF74" s="128"/>
      <c r="AG74" s="130"/>
      <c r="AH74" s="128"/>
      <c r="AI74" s="128"/>
      <c r="AJ74" s="128"/>
      <c r="AK74" s="129"/>
      <c r="AL74" s="128"/>
      <c r="AM74" s="130"/>
      <c r="AN74" s="128"/>
      <c r="AO74" s="130"/>
      <c r="AP74" s="128"/>
      <c r="AQ74" s="130"/>
      <c r="AR74" s="128"/>
      <c r="AS74" s="128"/>
      <c r="AT74" s="128"/>
      <c r="AU74" s="128"/>
      <c r="AV74" s="128"/>
      <c r="AW74" s="130"/>
      <c r="AX74" s="128"/>
      <c r="AY74" s="130"/>
      <c r="AZ74" s="128"/>
      <c r="BA74" s="128"/>
      <c r="BB74" s="128"/>
      <c r="BC74" s="129"/>
      <c r="BD74" s="128"/>
      <c r="BE74" s="130"/>
      <c r="BF74" s="128"/>
      <c r="BG74" s="130"/>
      <c r="BH74" s="128"/>
      <c r="BI74" s="130"/>
      <c r="BJ74" s="128"/>
      <c r="BK74" s="128"/>
      <c r="BL74" s="128"/>
      <c r="BM74" s="128"/>
      <c r="BN74" s="128"/>
      <c r="BO74" s="130"/>
      <c r="BP74" s="128"/>
      <c r="BQ74" s="130"/>
      <c r="BR74" s="128"/>
      <c r="BS74" s="128"/>
      <c r="BT74" s="128"/>
      <c r="BU74" s="129"/>
      <c r="BV74" s="128"/>
      <c r="BW74" s="130"/>
      <c r="BX74" s="128"/>
      <c r="BY74" s="130"/>
      <c r="BZ74" s="128"/>
      <c r="CA74" s="130"/>
      <c r="CB74" s="128"/>
      <c r="CC74" s="128"/>
      <c r="CD74" s="128"/>
      <c r="CE74" s="128"/>
      <c r="CF74" s="128"/>
      <c r="CG74" s="130"/>
      <c r="CH74" s="128"/>
      <c r="CI74" s="130"/>
      <c r="CJ74" s="128"/>
      <c r="CK74" s="128"/>
      <c r="CL74" s="128"/>
      <c r="CM74" s="129"/>
      <c r="CN74" s="128"/>
      <c r="CO74" s="130"/>
      <c r="CP74" s="128"/>
      <c r="CQ74" s="130"/>
      <c r="CR74" s="128"/>
      <c r="CS74" s="130"/>
      <c r="CT74" s="128"/>
      <c r="CU74" s="128"/>
      <c r="CV74" s="128"/>
      <c r="CW74" s="128"/>
      <c r="CX74" s="128"/>
      <c r="CY74" s="130"/>
      <c r="CZ74" s="128"/>
      <c r="DA74" s="130"/>
      <c r="DB74" s="128"/>
      <c r="DC74" s="128"/>
      <c r="DD74" s="128"/>
      <c r="DE74" s="129"/>
      <c r="DF74" s="128"/>
    </row>
    <row r="75" spans="1:110">
      <c r="A75" s="70"/>
      <c r="B75" s="128"/>
      <c r="C75" s="128"/>
      <c r="D75" s="128"/>
      <c r="E75" s="128"/>
      <c r="F75" s="128"/>
      <c r="G75" s="128"/>
      <c r="H75" s="128"/>
      <c r="I75" s="128"/>
      <c r="J75" s="128"/>
      <c r="K75" s="128"/>
      <c r="L75" s="128"/>
      <c r="M75" s="128"/>
      <c r="N75" s="128"/>
      <c r="O75" s="128"/>
      <c r="P75" s="128"/>
      <c r="Q75" s="128"/>
      <c r="R75" s="128"/>
      <c r="S75" s="129"/>
      <c r="T75" s="128"/>
      <c r="U75" s="130"/>
      <c r="V75" s="128"/>
      <c r="W75" s="130"/>
      <c r="X75" s="128"/>
      <c r="Y75" s="130"/>
      <c r="Z75" s="128"/>
      <c r="AA75" s="128"/>
      <c r="AB75" s="128"/>
      <c r="AC75" s="128"/>
      <c r="AD75" s="128"/>
      <c r="AE75" s="130"/>
      <c r="AF75" s="128"/>
      <c r="AG75" s="130"/>
      <c r="AH75" s="128"/>
      <c r="AI75" s="128"/>
      <c r="AJ75" s="128"/>
      <c r="AK75" s="129"/>
      <c r="AL75" s="128"/>
      <c r="AM75" s="130"/>
      <c r="AN75" s="128"/>
      <c r="AO75" s="130"/>
      <c r="AP75" s="128"/>
      <c r="AQ75" s="130"/>
      <c r="AR75" s="128"/>
      <c r="AS75" s="128"/>
      <c r="AT75" s="128"/>
      <c r="AU75" s="128"/>
      <c r="AV75" s="128"/>
      <c r="AW75" s="130"/>
      <c r="AX75" s="128"/>
      <c r="AY75" s="130"/>
      <c r="AZ75" s="128"/>
      <c r="BA75" s="128"/>
      <c r="BB75" s="128"/>
      <c r="BC75" s="129"/>
      <c r="BD75" s="128"/>
      <c r="BE75" s="130"/>
      <c r="BF75" s="128"/>
      <c r="BG75" s="130"/>
      <c r="BH75" s="128"/>
      <c r="BI75" s="130"/>
      <c r="BJ75" s="128"/>
      <c r="BK75" s="128"/>
      <c r="BL75" s="128"/>
      <c r="BM75" s="128"/>
      <c r="BN75" s="128"/>
      <c r="BO75" s="130"/>
      <c r="BP75" s="128"/>
      <c r="BQ75" s="130"/>
      <c r="BR75" s="128"/>
      <c r="BS75" s="128"/>
      <c r="BT75" s="128"/>
      <c r="BU75" s="129"/>
      <c r="BV75" s="128"/>
      <c r="BW75" s="130"/>
      <c r="BX75" s="128"/>
      <c r="BY75" s="130"/>
      <c r="BZ75" s="128"/>
      <c r="CA75" s="130"/>
      <c r="CB75" s="128"/>
      <c r="CC75" s="128"/>
      <c r="CD75" s="128"/>
      <c r="CE75" s="128"/>
      <c r="CF75" s="128"/>
      <c r="CG75" s="130"/>
      <c r="CH75" s="128"/>
      <c r="CI75" s="130"/>
      <c r="CJ75" s="128"/>
      <c r="CK75" s="128"/>
      <c r="CL75" s="128"/>
      <c r="CM75" s="129"/>
      <c r="CN75" s="128"/>
      <c r="CO75" s="130"/>
      <c r="CP75" s="128"/>
      <c r="CQ75" s="130"/>
      <c r="CR75" s="128"/>
      <c r="CS75" s="130"/>
      <c r="CT75" s="128"/>
      <c r="CU75" s="128"/>
      <c r="CV75" s="128"/>
      <c r="CW75" s="128"/>
      <c r="CX75" s="128"/>
      <c r="CY75" s="130"/>
      <c r="CZ75" s="128"/>
      <c r="DA75" s="130"/>
      <c r="DB75" s="128"/>
      <c r="DC75" s="128"/>
      <c r="DD75" s="128"/>
      <c r="DE75" s="129"/>
      <c r="DF75" s="128"/>
    </row>
    <row r="76" spans="1:110">
      <c r="A76" s="70"/>
      <c r="B76" s="128"/>
      <c r="C76" s="128"/>
      <c r="D76" s="128"/>
      <c r="E76" s="128"/>
      <c r="F76" s="128"/>
      <c r="G76" s="128"/>
      <c r="H76" s="128"/>
      <c r="I76" s="128"/>
      <c r="J76" s="128"/>
      <c r="K76" s="128"/>
      <c r="L76" s="128"/>
      <c r="M76" s="128"/>
      <c r="N76" s="128"/>
      <c r="O76" s="128"/>
      <c r="P76" s="128"/>
      <c r="Q76" s="128"/>
      <c r="R76" s="128"/>
      <c r="S76" s="129"/>
      <c r="T76" s="128"/>
      <c r="U76" s="130"/>
      <c r="V76" s="128"/>
      <c r="W76" s="130"/>
      <c r="X76" s="128"/>
      <c r="Y76" s="130"/>
      <c r="Z76" s="128"/>
      <c r="AA76" s="128"/>
      <c r="AB76" s="128"/>
      <c r="AC76" s="128"/>
      <c r="AD76" s="128"/>
      <c r="AE76" s="130"/>
      <c r="AF76" s="128"/>
      <c r="AG76" s="130"/>
      <c r="AH76" s="128"/>
      <c r="AI76" s="128"/>
      <c r="AJ76" s="128"/>
      <c r="AK76" s="129"/>
      <c r="AL76" s="128"/>
      <c r="AM76" s="130"/>
      <c r="AN76" s="128"/>
      <c r="AO76" s="130"/>
      <c r="AP76" s="128"/>
      <c r="AQ76" s="130"/>
      <c r="AR76" s="128"/>
      <c r="AS76" s="128"/>
      <c r="AT76" s="128"/>
      <c r="AU76" s="128"/>
      <c r="AV76" s="128"/>
      <c r="AW76" s="130"/>
      <c r="AX76" s="128"/>
      <c r="AY76" s="130"/>
      <c r="AZ76" s="128"/>
      <c r="BA76" s="128"/>
      <c r="BB76" s="128"/>
      <c r="BC76" s="129"/>
      <c r="BD76" s="128"/>
      <c r="BE76" s="130"/>
      <c r="BF76" s="128"/>
      <c r="BG76" s="130"/>
      <c r="BH76" s="128"/>
      <c r="BI76" s="130"/>
      <c r="BJ76" s="128"/>
      <c r="BK76" s="128"/>
      <c r="BL76" s="128"/>
      <c r="BM76" s="128"/>
      <c r="BN76" s="128"/>
      <c r="BO76" s="130"/>
      <c r="BP76" s="128"/>
      <c r="BQ76" s="130"/>
      <c r="BR76" s="128"/>
      <c r="BS76" s="128"/>
      <c r="BT76" s="128"/>
      <c r="BU76" s="129"/>
      <c r="BV76" s="128"/>
      <c r="BW76" s="130"/>
      <c r="BX76" s="128"/>
      <c r="BY76" s="130"/>
      <c r="BZ76" s="128"/>
      <c r="CA76" s="130"/>
      <c r="CB76" s="128"/>
      <c r="CC76" s="128"/>
      <c r="CD76" s="128"/>
      <c r="CE76" s="128"/>
      <c r="CF76" s="128"/>
      <c r="CG76" s="130"/>
      <c r="CH76" s="128"/>
      <c r="CI76" s="130"/>
      <c r="CJ76" s="128"/>
      <c r="CK76" s="128"/>
      <c r="CL76" s="128"/>
      <c r="CM76" s="129"/>
      <c r="CN76" s="128"/>
      <c r="CO76" s="130"/>
      <c r="CP76" s="128"/>
      <c r="CQ76" s="130"/>
      <c r="CR76" s="128"/>
      <c r="CS76" s="130"/>
      <c r="CT76" s="128"/>
      <c r="CU76" s="128"/>
      <c r="CV76" s="128"/>
      <c r="CW76" s="128"/>
      <c r="CX76" s="128"/>
      <c r="CY76" s="130"/>
      <c r="CZ76" s="128"/>
      <c r="DA76" s="130"/>
      <c r="DB76" s="128"/>
      <c r="DC76" s="128"/>
      <c r="DD76" s="128"/>
      <c r="DE76" s="129"/>
      <c r="DF76" s="128"/>
    </row>
    <row r="77" spans="1:110">
      <c r="A77" s="70"/>
      <c r="B77" s="128"/>
      <c r="C77" s="128"/>
      <c r="D77" s="128"/>
      <c r="E77" s="128"/>
      <c r="F77" s="128"/>
      <c r="G77" s="128"/>
      <c r="H77" s="128"/>
      <c r="I77" s="128"/>
      <c r="J77" s="128"/>
      <c r="K77" s="128"/>
      <c r="L77" s="128"/>
      <c r="M77" s="128"/>
      <c r="N77" s="128"/>
      <c r="O77" s="128"/>
      <c r="P77" s="128"/>
      <c r="Q77" s="128"/>
      <c r="R77" s="128"/>
      <c r="S77" s="129"/>
      <c r="T77" s="128"/>
      <c r="U77" s="130"/>
      <c r="V77" s="128"/>
      <c r="W77" s="130"/>
      <c r="X77" s="128"/>
      <c r="Y77" s="130"/>
      <c r="Z77" s="128"/>
      <c r="AA77" s="128"/>
      <c r="AB77" s="128"/>
      <c r="AC77" s="128"/>
      <c r="AD77" s="128"/>
      <c r="AE77" s="130"/>
      <c r="AF77" s="128"/>
      <c r="AG77" s="130"/>
      <c r="AH77" s="128"/>
      <c r="AI77" s="128"/>
      <c r="AJ77" s="128"/>
      <c r="AK77" s="129"/>
      <c r="AL77" s="128"/>
      <c r="AM77" s="130"/>
      <c r="AN77" s="128"/>
      <c r="AO77" s="130"/>
      <c r="AP77" s="128"/>
      <c r="AQ77" s="130"/>
      <c r="AR77" s="128"/>
      <c r="AS77" s="128"/>
      <c r="AT77" s="128"/>
      <c r="AU77" s="128"/>
      <c r="AV77" s="128"/>
      <c r="AW77" s="130"/>
      <c r="AX77" s="128"/>
      <c r="AY77" s="130"/>
      <c r="AZ77" s="128"/>
      <c r="BA77" s="128"/>
      <c r="BB77" s="128"/>
      <c r="BC77" s="129"/>
      <c r="BD77" s="128"/>
      <c r="BE77" s="130"/>
      <c r="BF77" s="128"/>
      <c r="BG77" s="130"/>
      <c r="BH77" s="128"/>
      <c r="BI77" s="130"/>
      <c r="BJ77" s="128"/>
      <c r="BK77" s="128"/>
      <c r="BL77" s="128"/>
      <c r="BM77" s="128"/>
      <c r="BN77" s="128"/>
      <c r="BO77" s="130"/>
      <c r="BP77" s="128"/>
      <c r="BQ77" s="130"/>
      <c r="BR77" s="128"/>
      <c r="BS77" s="128"/>
      <c r="BT77" s="128"/>
      <c r="BU77" s="129"/>
      <c r="BV77" s="128"/>
      <c r="BW77" s="130"/>
      <c r="BX77" s="128"/>
      <c r="BY77" s="130"/>
      <c r="BZ77" s="128"/>
      <c r="CA77" s="130"/>
      <c r="CB77" s="128"/>
      <c r="CC77" s="128"/>
      <c r="CD77" s="128"/>
      <c r="CE77" s="128"/>
      <c r="CF77" s="128"/>
      <c r="CG77" s="130"/>
      <c r="CH77" s="128"/>
      <c r="CI77" s="130"/>
      <c r="CJ77" s="128"/>
      <c r="CK77" s="128"/>
      <c r="CL77" s="128"/>
      <c r="CM77" s="129"/>
      <c r="CN77" s="128"/>
      <c r="CO77" s="130"/>
      <c r="CP77" s="128"/>
      <c r="CQ77" s="130"/>
      <c r="CR77" s="128"/>
      <c r="CS77" s="130"/>
      <c r="CT77" s="128"/>
      <c r="CU77" s="128"/>
      <c r="CV77" s="128"/>
      <c r="CW77" s="128"/>
      <c r="CX77" s="128"/>
      <c r="CY77" s="130"/>
      <c r="CZ77" s="128"/>
      <c r="DA77" s="130"/>
      <c r="DB77" s="128"/>
      <c r="DC77" s="128"/>
      <c r="DD77" s="128"/>
      <c r="DE77" s="129"/>
      <c r="DF77" s="128"/>
    </row>
    <row r="78" spans="1:110">
      <c r="A78" s="70"/>
      <c r="B78" s="128"/>
      <c r="C78" s="128"/>
      <c r="D78" s="128"/>
      <c r="E78" s="128"/>
      <c r="F78" s="128"/>
      <c r="G78" s="128"/>
      <c r="H78" s="128"/>
      <c r="I78" s="128"/>
      <c r="J78" s="128"/>
      <c r="K78" s="128"/>
      <c r="L78" s="128"/>
      <c r="M78" s="128"/>
      <c r="N78" s="128"/>
      <c r="O78" s="128"/>
      <c r="P78" s="128"/>
      <c r="Q78" s="128"/>
      <c r="R78" s="128"/>
      <c r="S78" s="129"/>
      <c r="T78" s="128"/>
      <c r="U78" s="130"/>
      <c r="V78" s="128"/>
      <c r="W78" s="130"/>
      <c r="X78" s="128"/>
      <c r="Y78" s="130"/>
      <c r="Z78" s="128"/>
      <c r="AA78" s="128"/>
      <c r="AB78" s="128"/>
      <c r="AC78" s="128"/>
      <c r="AD78" s="128"/>
      <c r="AE78" s="130"/>
      <c r="AF78" s="128"/>
      <c r="AG78" s="130"/>
      <c r="AH78" s="128"/>
      <c r="AI78" s="128"/>
      <c r="AJ78" s="128"/>
      <c r="AK78" s="129"/>
      <c r="AL78" s="128"/>
      <c r="AM78" s="130"/>
      <c r="AN78" s="128"/>
      <c r="AO78" s="130"/>
      <c r="AP78" s="128"/>
      <c r="AQ78" s="130"/>
      <c r="AR78" s="128"/>
      <c r="AS78" s="128"/>
      <c r="AT78" s="128"/>
      <c r="AU78" s="128"/>
      <c r="AV78" s="128"/>
      <c r="AW78" s="130"/>
      <c r="AX78" s="128"/>
      <c r="AY78" s="130"/>
      <c r="AZ78" s="128"/>
      <c r="BA78" s="128"/>
      <c r="BB78" s="128"/>
      <c r="BC78" s="129"/>
      <c r="BD78" s="128"/>
      <c r="BE78" s="130"/>
      <c r="BF78" s="128"/>
      <c r="BG78" s="130"/>
      <c r="BH78" s="128"/>
      <c r="BI78" s="130"/>
      <c r="BJ78" s="128"/>
      <c r="BK78" s="128"/>
      <c r="BL78" s="128"/>
      <c r="BM78" s="128"/>
      <c r="BN78" s="128"/>
      <c r="BO78" s="130"/>
      <c r="BP78" s="128"/>
      <c r="BQ78" s="130"/>
      <c r="BR78" s="128"/>
      <c r="BS78" s="128"/>
      <c r="BT78" s="128"/>
      <c r="BU78" s="129"/>
      <c r="BV78" s="128"/>
      <c r="BW78" s="130"/>
      <c r="BX78" s="128"/>
      <c r="BY78" s="130"/>
      <c r="BZ78" s="128"/>
      <c r="CA78" s="130"/>
      <c r="CB78" s="128"/>
      <c r="CC78" s="128"/>
      <c r="CD78" s="128"/>
      <c r="CE78" s="128"/>
      <c r="CF78" s="128"/>
      <c r="CG78" s="130"/>
      <c r="CH78" s="128"/>
      <c r="CI78" s="130"/>
      <c r="CJ78" s="128"/>
      <c r="CK78" s="128"/>
      <c r="CL78" s="128"/>
      <c r="CM78" s="129"/>
      <c r="CN78" s="128"/>
      <c r="CO78" s="130"/>
      <c r="CP78" s="128"/>
      <c r="CQ78" s="130"/>
      <c r="CR78" s="128"/>
      <c r="CS78" s="130"/>
      <c r="CT78" s="128"/>
      <c r="CU78" s="128"/>
      <c r="CV78" s="128"/>
      <c r="CW78" s="128"/>
      <c r="CX78" s="128"/>
      <c r="CY78" s="130"/>
      <c r="CZ78" s="128"/>
      <c r="DA78" s="130"/>
      <c r="DB78" s="128"/>
      <c r="DC78" s="128"/>
      <c r="DD78" s="128"/>
      <c r="DE78" s="129"/>
      <c r="DF78" s="128"/>
    </row>
    <row r="79" spans="1:110">
      <c r="A79" s="70"/>
      <c r="B79" s="128"/>
      <c r="C79" s="128"/>
      <c r="D79" s="128"/>
      <c r="E79" s="128"/>
      <c r="F79" s="128"/>
      <c r="G79" s="128"/>
      <c r="H79" s="128"/>
      <c r="I79" s="128"/>
      <c r="J79" s="128"/>
      <c r="K79" s="128"/>
      <c r="L79" s="128"/>
      <c r="M79" s="128"/>
      <c r="N79" s="128"/>
      <c r="O79" s="128"/>
      <c r="P79" s="128"/>
      <c r="Q79" s="128"/>
      <c r="R79" s="128"/>
      <c r="S79" s="129"/>
      <c r="T79" s="128"/>
      <c r="U79" s="130"/>
      <c r="V79" s="128"/>
      <c r="W79" s="130"/>
      <c r="X79" s="128"/>
      <c r="Y79" s="130"/>
      <c r="Z79" s="128"/>
      <c r="AA79" s="128"/>
      <c r="AB79" s="128"/>
      <c r="AC79" s="128"/>
      <c r="AD79" s="128"/>
      <c r="AE79" s="130"/>
      <c r="AF79" s="128"/>
      <c r="AG79" s="130"/>
      <c r="AH79" s="128"/>
      <c r="AI79" s="128"/>
      <c r="AJ79" s="128"/>
      <c r="AK79" s="129"/>
      <c r="AL79" s="128"/>
      <c r="AM79" s="130"/>
      <c r="AN79" s="128"/>
      <c r="AO79" s="130"/>
      <c r="AP79" s="128"/>
      <c r="AQ79" s="130"/>
      <c r="AR79" s="128"/>
      <c r="AS79" s="128"/>
      <c r="AT79" s="128"/>
      <c r="AU79" s="128"/>
      <c r="AV79" s="128"/>
      <c r="AW79" s="130"/>
      <c r="AX79" s="128"/>
      <c r="AY79" s="130"/>
      <c r="AZ79" s="128"/>
      <c r="BA79" s="128"/>
      <c r="BB79" s="128"/>
      <c r="BC79" s="129"/>
      <c r="BD79" s="128"/>
      <c r="BE79" s="130"/>
      <c r="BF79" s="128"/>
      <c r="BG79" s="130"/>
      <c r="BH79" s="128"/>
      <c r="BI79" s="130"/>
      <c r="BJ79" s="128"/>
      <c r="BK79" s="128"/>
      <c r="BL79" s="128"/>
      <c r="BM79" s="128"/>
      <c r="BN79" s="128"/>
      <c r="BO79" s="130"/>
      <c r="BP79" s="128"/>
      <c r="BQ79" s="130"/>
      <c r="BR79" s="128"/>
      <c r="BS79" s="128"/>
      <c r="BT79" s="128"/>
      <c r="BU79" s="129"/>
      <c r="BV79" s="128"/>
      <c r="BW79" s="130"/>
      <c r="BX79" s="128"/>
      <c r="BY79" s="130"/>
      <c r="BZ79" s="128"/>
      <c r="CA79" s="130"/>
      <c r="CB79" s="128"/>
      <c r="CC79" s="128"/>
      <c r="CD79" s="128"/>
      <c r="CE79" s="128"/>
      <c r="CF79" s="128"/>
      <c r="CG79" s="130"/>
      <c r="CH79" s="128"/>
      <c r="CI79" s="130"/>
      <c r="CJ79" s="128"/>
      <c r="CK79" s="128"/>
      <c r="CL79" s="128"/>
      <c r="CM79" s="129"/>
      <c r="CN79" s="128"/>
      <c r="CO79" s="130"/>
      <c r="CP79" s="128"/>
      <c r="CQ79" s="130"/>
      <c r="CR79" s="128"/>
      <c r="CS79" s="130"/>
      <c r="CT79" s="128"/>
      <c r="CU79" s="128"/>
      <c r="CV79" s="128"/>
      <c r="CW79" s="128"/>
      <c r="CX79" s="128"/>
      <c r="CY79" s="130"/>
      <c r="CZ79" s="128"/>
      <c r="DA79" s="130"/>
      <c r="DB79" s="128"/>
      <c r="DC79" s="128"/>
      <c r="DD79" s="128"/>
      <c r="DE79" s="129"/>
      <c r="DF79" s="128"/>
    </row>
    <row r="80" spans="1:110">
      <c r="A80" s="70"/>
      <c r="B80" s="128"/>
      <c r="C80" s="128"/>
      <c r="D80" s="128"/>
      <c r="E80" s="128"/>
      <c r="F80" s="128"/>
      <c r="G80" s="128"/>
      <c r="H80" s="128"/>
      <c r="I80" s="128"/>
      <c r="J80" s="128"/>
      <c r="K80" s="128"/>
      <c r="L80" s="128"/>
      <c r="M80" s="128"/>
      <c r="N80" s="128"/>
      <c r="O80" s="128"/>
      <c r="P80" s="128"/>
      <c r="Q80" s="128"/>
      <c r="R80" s="128"/>
      <c r="S80" s="129"/>
      <c r="T80" s="128"/>
      <c r="U80" s="130"/>
      <c r="V80" s="128"/>
      <c r="W80" s="130"/>
      <c r="X80" s="128"/>
      <c r="Y80" s="130"/>
      <c r="Z80" s="128"/>
      <c r="AA80" s="128"/>
      <c r="AB80" s="128"/>
      <c r="AC80" s="128"/>
      <c r="AD80" s="128"/>
      <c r="AE80" s="130"/>
      <c r="AF80" s="128"/>
      <c r="AG80" s="130"/>
      <c r="AH80" s="128"/>
      <c r="AI80" s="128"/>
      <c r="AJ80" s="128"/>
      <c r="AK80" s="129"/>
      <c r="AL80" s="128"/>
      <c r="AM80" s="130"/>
      <c r="AN80" s="128"/>
      <c r="AO80" s="130"/>
      <c r="AP80" s="128"/>
      <c r="AQ80" s="130"/>
      <c r="AR80" s="128"/>
      <c r="AS80" s="128"/>
      <c r="AT80" s="128"/>
      <c r="AU80" s="128"/>
      <c r="AV80" s="128"/>
      <c r="AW80" s="130"/>
      <c r="AX80" s="128"/>
      <c r="AY80" s="130"/>
      <c r="AZ80" s="128"/>
      <c r="BA80" s="128"/>
      <c r="BB80" s="128"/>
      <c r="BC80" s="129"/>
      <c r="BD80" s="128"/>
      <c r="BE80" s="130"/>
      <c r="BF80" s="128"/>
      <c r="BG80" s="130"/>
      <c r="BH80" s="128"/>
      <c r="BI80" s="130"/>
      <c r="BJ80" s="128"/>
      <c r="BK80" s="128"/>
      <c r="BL80" s="128"/>
      <c r="BM80" s="128"/>
      <c r="BN80" s="128"/>
      <c r="BO80" s="130"/>
      <c r="BP80" s="128"/>
      <c r="BQ80" s="130"/>
      <c r="BR80" s="128"/>
      <c r="BS80" s="128"/>
      <c r="BT80" s="128"/>
      <c r="BU80" s="129"/>
      <c r="BV80" s="128"/>
      <c r="BW80" s="130"/>
      <c r="BX80" s="128"/>
      <c r="BY80" s="130"/>
      <c r="BZ80" s="128"/>
      <c r="CA80" s="130"/>
      <c r="CB80" s="128"/>
      <c r="CC80" s="128"/>
      <c r="CD80" s="128"/>
      <c r="CE80" s="128"/>
      <c r="CF80" s="128"/>
      <c r="CG80" s="130"/>
      <c r="CH80" s="128"/>
      <c r="CI80" s="130"/>
      <c r="CJ80" s="128"/>
      <c r="CK80" s="128"/>
      <c r="CL80" s="128"/>
      <c r="CM80" s="129"/>
      <c r="CN80" s="128"/>
      <c r="CO80" s="130"/>
      <c r="CP80" s="128"/>
      <c r="CQ80" s="130"/>
      <c r="CR80" s="128"/>
      <c r="CS80" s="130"/>
      <c r="CT80" s="128"/>
      <c r="CU80" s="128"/>
      <c r="CV80" s="128"/>
      <c r="CW80" s="128"/>
      <c r="CX80" s="128"/>
      <c r="CY80" s="130"/>
      <c r="CZ80" s="128"/>
      <c r="DA80" s="130"/>
      <c r="DB80" s="128"/>
      <c r="DC80" s="128"/>
      <c r="DD80" s="128"/>
      <c r="DE80" s="129"/>
      <c r="DF80" s="128"/>
    </row>
    <row r="81" spans="1:110">
      <c r="A81" s="70"/>
      <c r="B81" s="128"/>
      <c r="C81" s="128"/>
      <c r="D81" s="128"/>
      <c r="E81" s="128"/>
      <c r="F81" s="128"/>
      <c r="G81" s="128"/>
      <c r="H81" s="128"/>
      <c r="I81" s="128"/>
      <c r="J81" s="128"/>
      <c r="K81" s="128"/>
      <c r="L81" s="128"/>
      <c r="M81" s="128"/>
      <c r="N81" s="128"/>
      <c r="O81" s="128"/>
      <c r="P81" s="128"/>
      <c r="Q81" s="128"/>
      <c r="R81" s="128"/>
      <c r="S81" s="129"/>
      <c r="T81" s="128"/>
      <c r="U81" s="130"/>
      <c r="V81" s="128"/>
      <c r="W81" s="130"/>
      <c r="X81" s="128"/>
      <c r="Y81" s="130"/>
      <c r="Z81" s="128"/>
      <c r="AA81" s="128"/>
      <c r="AB81" s="128"/>
      <c r="AC81" s="128"/>
      <c r="AD81" s="128"/>
      <c r="AE81" s="130"/>
      <c r="AF81" s="128"/>
      <c r="AG81" s="130"/>
      <c r="AH81" s="128"/>
      <c r="AI81" s="128"/>
      <c r="AJ81" s="128"/>
      <c r="AK81" s="129"/>
      <c r="AL81" s="128"/>
      <c r="AM81" s="130"/>
      <c r="AN81" s="128"/>
      <c r="AO81" s="130"/>
      <c r="AP81" s="128"/>
      <c r="AQ81" s="130"/>
      <c r="AR81" s="128"/>
      <c r="AS81" s="128"/>
      <c r="AT81" s="128"/>
      <c r="AU81" s="128"/>
      <c r="AV81" s="128"/>
      <c r="AW81" s="130"/>
      <c r="AX81" s="128"/>
      <c r="AY81" s="130"/>
      <c r="AZ81" s="128"/>
      <c r="BA81" s="128"/>
      <c r="BB81" s="128"/>
      <c r="BC81" s="129"/>
      <c r="BD81" s="128"/>
      <c r="BE81" s="130"/>
      <c r="BF81" s="128"/>
      <c r="BG81" s="130"/>
      <c r="BH81" s="128"/>
      <c r="BI81" s="130"/>
      <c r="BJ81" s="128"/>
      <c r="BK81" s="128"/>
      <c r="BL81" s="128"/>
      <c r="BM81" s="128"/>
      <c r="BN81" s="128"/>
      <c r="BO81" s="130"/>
      <c r="BP81" s="128"/>
      <c r="BQ81" s="130"/>
      <c r="BR81" s="128"/>
      <c r="BS81" s="128"/>
      <c r="BT81" s="128"/>
      <c r="BU81" s="129"/>
      <c r="BV81" s="128"/>
      <c r="BW81" s="130"/>
      <c r="BX81" s="128"/>
      <c r="BY81" s="130"/>
      <c r="BZ81" s="128"/>
      <c r="CA81" s="130"/>
      <c r="CB81" s="128"/>
      <c r="CC81" s="128"/>
      <c r="CD81" s="128"/>
      <c r="CE81" s="128"/>
      <c r="CF81" s="128"/>
      <c r="CG81" s="130"/>
      <c r="CH81" s="128"/>
      <c r="CI81" s="130"/>
      <c r="CJ81" s="128"/>
      <c r="CK81" s="128"/>
      <c r="CL81" s="128"/>
      <c r="CM81" s="129"/>
      <c r="CN81" s="128"/>
      <c r="CO81" s="130"/>
      <c r="CP81" s="128"/>
      <c r="CQ81" s="130"/>
      <c r="CR81" s="128"/>
      <c r="CS81" s="130"/>
      <c r="CT81" s="128"/>
      <c r="CU81" s="128"/>
      <c r="CV81" s="128"/>
      <c r="CW81" s="128"/>
      <c r="CX81" s="128"/>
      <c r="CY81" s="130"/>
      <c r="CZ81" s="128"/>
      <c r="DA81" s="130"/>
      <c r="DB81" s="128"/>
      <c r="DC81" s="128"/>
      <c r="DD81" s="128"/>
      <c r="DE81" s="129"/>
      <c r="DF81" s="128"/>
    </row>
    <row r="82" spans="1:110">
      <c r="A82" s="70"/>
      <c r="B82" s="128"/>
      <c r="C82" s="128"/>
      <c r="D82" s="128"/>
      <c r="E82" s="128"/>
      <c r="F82" s="128"/>
      <c r="G82" s="128"/>
      <c r="H82" s="128"/>
      <c r="I82" s="128"/>
      <c r="J82" s="128"/>
      <c r="K82" s="128"/>
      <c r="L82" s="128"/>
      <c r="M82" s="128"/>
      <c r="N82" s="128"/>
      <c r="O82" s="128"/>
      <c r="P82" s="128"/>
      <c r="Q82" s="128"/>
      <c r="R82" s="128"/>
      <c r="S82" s="129"/>
      <c r="T82" s="128"/>
      <c r="U82" s="130"/>
      <c r="V82" s="128"/>
      <c r="W82" s="130"/>
      <c r="X82" s="128"/>
      <c r="Y82" s="130"/>
      <c r="Z82" s="128"/>
      <c r="AA82" s="128"/>
      <c r="AB82" s="128"/>
      <c r="AC82" s="128"/>
      <c r="AD82" s="128"/>
      <c r="AE82" s="130"/>
      <c r="AF82" s="128"/>
      <c r="AG82" s="130"/>
      <c r="AH82" s="128"/>
      <c r="AI82" s="128"/>
      <c r="AJ82" s="128"/>
      <c r="AK82" s="129"/>
      <c r="AL82" s="128"/>
      <c r="AM82" s="130"/>
      <c r="AN82" s="128"/>
      <c r="AO82" s="130"/>
      <c r="AP82" s="128"/>
      <c r="AQ82" s="130"/>
      <c r="AR82" s="128"/>
      <c r="AS82" s="128"/>
      <c r="AT82" s="128"/>
      <c r="AU82" s="128"/>
      <c r="AV82" s="128"/>
      <c r="AW82" s="130"/>
      <c r="AX82" s="128"/>
      <c r="AY82" s="130"/>
      <c r="AZ82" s="128"/>
      <c r="BA82" s="128"/>
      <c r="BB82" s="128"/>
      <c r="BC82" s="129"/>
      <c r="BD82" s="128"/>
      <c r="BE82" s="130"/>
      <c r="BF82" s="128"/>
      <c r="BG82" s="130"/>
      <c r="BH82" s="128"/>
      <c r="BI82" s="130"/>
      <c r="BJ82" s="128"/>
      <c r="BK82" s="128"/>
      <c r="BL82" s="128"/>
      <c r="BM82" s="128"/>
      <c r="BN82" s="128"/>
      <c r="BO82" s="130"/>
      <c r="BP82" s="128"/>
      <c r="BQ82" s="130"/>
      <c r="BR82" s="128"/>
      <c r="BS82" s="128"/>
      <c r="BT82" s="128"/>
      <c r="BU82" s="129"/>
      <c r="BV82" s="128"/>
      <c r="BW82" s="130"/>
      <c r="BX82" s="128"/>
      <c r="BY82" s="130"/>
      <c r="BZ82" s="128"/>
      <c r="CA82" s="130"/>
      <c r="CB82" s="128"/>
      <c r="CC82" s="128"/>
      <c r="CD82" s="128"/>
      <c r="CE82" s="128"/>
      <c r="CF82" s="128"/>
      <c r="CG82" s="130"/>
      <c r="CH82" s="128"/>
      <c r="CI82" s="130"/>
      <c r="CJ82" s="128"/>
      <c r="CK82" s="128"/>
      <c r="CL82" s="128"/>
      <c r="CM82" s="129"/>
      <c r="CN82" s="128"/>
      <c r="CO82" s="130"/>
      <c r="CP82" s="128"/>
      <c r="CQ82" s="130"/>
      <c r="CR82" s="128"/>
      <c r="CS82" s="130"/>
      <c r="CT82" s="128"/>
      <c r="CU82" s="128"/>
      <c r="CV82" s="128"/>
      <c r="CW82" s="128"/>
      <c r="CX82" s="128"/>
      <c r="CY82" s="130"/>
      <c r="CZ82" s="128"/>
      <c r="DA82" s="130"/>
      <c r="DB82" s="128"/>
      <c r="DC82" s="128"/>
      <c r="DD82" s="128"/>
      <c r="DE82" s="129"/>
      <c r="DF82" s="128"/>
    </row>
    <row r="83" spans="1:110">
      <c r="A83" s="70"/>
      <c r="B83" s="128"/>
      <c r="C83" s="128"/>
      <c r="D83" s="128"/>
      <c r="E83" s="128"/>
      <c r="F83" s="128"/>
      <c r="G83" s="128"/>
      <c r="H83" s="128"/>
      <c r="I83" s="128"/>
      <c r="J83" s="128"/>
      <c r="K83" s="128"/>
      <c r="L83" s="128"/>
      <c r="M83" s="128"/>
      <c r="N83" s="128"/>
      <c r="O83" s="128"/>
      <c r="P83" s="128"/>
      <c r="Q83" s="128"/>
      <c r="R83" s="128"/>
      <c r="S83" s="129"/>
      <c r="T83" s="128"/>
      <c r="U83" s="130"/>
      <c r="V83" s="128"/>
      <c r="W83" s="130"/>
      <c r="X83" s="128"/>
      <c r="Y83" s="130"/>
      <c r="Z83" s="128"/>
      <c r="AA83" s="128"/>
      <c r="AB83" s="128"/>
      <c r="AC83" s="128"/>
      <c r="AD83" s="128"/>
      <c r="AE83" s="130"/>
      <c r="AF83" s="128"/>
      <c r="AG83" s="130"/>
      <c r="AH83" s="128"/>
      <c r="AI83" s="128"/>
      <c r="AJ83" s="128"/>
      <c r="AK83" s="129"/>
      <c r="AL83" s="128"/>
      <c r="AM83" s="130"/>
      <c r="AN83" s="128"/>
      <c r="AO83" s="130"/>
      <c r="AP83" s="128"/>
      <c r="AQ83" s="130"/>
      <c r="AR83" s="128"/>
      <c r="AS83" s="128"/>
      <c r="AT83" s="128"/>
      <c r="AU83" s="128"/>
      <c r="AV83" s="128"/>
      <c r="AW83" s="130"/>
      <c r="AX83" s="128"/>
      <c r="AY83" s="130"/>
      <c r="AZ83" s="128"/>
      <c r="BA83" s="128"/>
      <c r="BB83" s="128"/>
      <c r="BC83" s="129"/>
      <c r="BD83" s="128"/>
      <c r="BE83" s="130"/>
      <c r="BF83" s="128"/>
      <c r="BG83" s="130"/>
      <c r="BH83" s="128"/>
      <c r="BI83" s="130"/>
      <c r="BJ83" s="128"/>
      <c r="BK83" s="128"/>
      <c r="BL83" s="128"/>
      <c r="BM83" s="128"/>
      <c r="BN83" s="128"/>
      <c r="BO83" s="130"/>
      <c r="BP83" s="128"/>
      <c r="BQ83" s="130"/>
      <c r="BR83" s="128"/>
      <c r="BS83" s="128"/>
      <c r="BT83" s="128"/>
      <c r="BU83" s="129"/>
      <c r="BV83" s="128"/>
      <c r="BW83" s="130"/>
      <c r="BX83" s="128"/>
      <c r="BY83" s="130"/>
      <c r="BZ83" s="128"/>
      <c r="CA83" s="130"/>
      <c r="CB83" s="128"/>
      <c r="CC83" s="128"/>
      <c r="CD83" s="128"/>
      <c r="CE83" s="128"/>
      <c r="CF83" s="128"/>
      <c r="CG83" s="130"/>
      <c r="CH83" s="128"/>
      <c r="CI83" s="130"/>
      <c r="CJ83" s="128"/>
      <c r="CK83" s="128"/>
      <c r="CL83" s="128"/>
      <c r="CM83" s="129"/>
      <c r="CN83" s="128"/>
      <c r="CO83" s="130"/>
      <c r="CP83" s="128"/>
      <c r="CQ83" s="130"/>
      <c r="CR83" s="128"/>
      <c r="CS83" s="130"/>
      <c r="CT83" s="128"/>
      <c r="CU83" s="128"/>
      <c r="CV83" s="128"/>
      <c r="CW83" s="128"/>
      <c r="CX83" s="128"/>
      <c r="CY83" s="130"/>
      <c r="CZ83" s="128"/>
      <c r="DA83" s="130"/>
      <c r="DB83" s="128"/>
      <c r="DC83" s="128"/>
      <c r="DD83" s="128"/>
      <c r="DE83" s="129"/>
      <c r="DF83" s="128"/>
    </row>
    <row r="84" spans="1:110">
      <c r="A84" s="70"/>
      <c r="B84" s="128"/>
      <c r="C84" s="128"/>
      <c r="D84" s="128"/>
      <c r="E84" s="128"/>
      <c r="F84" s="128"/>
      <c r="G84" s="128"/>
      <c r="H84" s="128"/>
      <c r="I84" s="128"/>
      <c r="J84" s="128"/>
      <c r="K84" s="128"/>
      <c r="L84" s="128"/>
      <c r="M84" s="128"/>
      <c r="N84" s="128"/>
      <c r="O84" s="128"/>
      <c r="P84" s="128"/>
      <c r="Q84" s="128"/>
      <c r="R84" s="128"/>
      <c r="S84" s="129"/>
      <c r="T84" s="128"/>
      <c r="U84" s="130"/>
      <c r="V84" s="128"/>
      <c r="W84" s="130"/>
      <c r="X84" s="128"/>
      <c r="Y84" s="130"/>
      <c r="Z84" s="128"/>
      <c r="AA84" s="128"/>
      <c r="AB84" s="128"/>
      <c r="AC84" s="128"/>
      <c r="AD84" s="128"/>
      <c r="AE84" s="130"/>
      <c r="AF84" s="128"/>
      <c r="AG84" s="130"/>
      <c r="AH84" s="128"/>
      <c r="AI84" s="128"/>
      <c r="AJ84" s="128"/>
      <c r="AK84" s="129"/>
      <c r="AL84" s="128"/>
      <c r="AM84" s="130"/>
      <c r="AN84" s="128"/>
      <c r="AO84" s="130"/>
      <c r="AP84" s="128"/>
      <c r="AQ84" s="130"/>
      <c r="AR84" s="128"/>
      <c r="AS84" s="128"/>
      <c r="AT84" s="128"/>
      <c r="AU84" s="128"/>
      <c r="AV84" s="128"/>
      <c r="AW84" s="130"/>
      <c r="AX84" s="128"/>
      <c r="AY84" s="130"/>
      <c r="AZ84" s="128"/>
      <c r="BA84" s="128"/>
      <c r="BB84" s="128"/>
      <c r="BC84" s="129"/>
      <c r="BD84" s="128"/>
      <c r="BE84" s="130"/>
      <c r="BF84" s="128"/>
      <c r="BG84" s="130"/>
      <c r="BH84" s="128"/>
      <c r="BI84" s="130"/>
      <c r="BJ84" s="128"/>
      <c r="BK84" s="128"/>
      <c r="BL84" s="128"/>
      <c r="BM84" s="128"/>
      <c r="BN84" s="128"/>
      <c r="BO84" s="130"/>
      <c r="BP84" s="128"/>
      <c r="BQ84" s="130"/>
      <c r="BR84" s="128"/>
      <c r="BS84" s="128"/>
      <c r="BT84" s="128"/>
      <c r="BU84" s="129"/>
      <c r="BV84" s="128"/>
      <c r="BW84" s="130"/>
      <c r="BX84" s="128"/>
      <c r="BY84" s="130"/>
      <c r="BZ84" s="128"/>
      <c r="CA84" s="130"/>
      <c r="CB84" s="128"/>
      <c r="CC84" s="128"/>
      <c r="CD84" s="128"/>
      <c r="CE84" s="128"/>
      <c r="CF84" s="128"/>
      <c r="CG84" s="130"/>
      <c r="CH84" s="128"/>
      <c r="CI84" s="130"/>
      <c r="CJ84" s="128"/>
      <c r="CK84" s="128"/>
      <c r="CL84" s="128"/>
      <c r="CM84" s="129"/>
      <c r="CN84" s="128"/>
      <c r="CO84" s="130"/>
      <c r="CP84" s="128"/>
      <c r="CQ84" s="130"/>
      <c r="CR84" s="128"/>
      <c r="CS84" s="130"/>
      <c r="CT84" s="128"/>
      <c r="CU84" s="128"/>
      <c r="CV84" s="128"/>
      <c r="CW84" s="128"/>
      <c r="CX84" s="128"/>
      <c r="CY84" s="130"/>
      <c r="CZ84" s="128"/>
      <c r="DA84" s="130"/>
      <c r="DB84" s="128"/>
      <c r="DC84" s="128"/>
      <c r="DD84" s="128"/>
      <c r="DE84" s="129"/>
      <c r="DF84" s="128"/>
    </row>
    <row r="85" spans="1:110">
      <c r="A85" s="70"/>
      <c r="B85" s="128"/>
      <c r="C85" s="128"/>
      <c r="D85" s="128"/>
      <c r="E85" s="128"/>
      <c r="F85" s="128"/>
      <c r="G85" s="128"/>
      <c r="H85" s="128"/>
      <c r="I85" s="128"/>
      <c r="J85" s="128"/>
      <c r="K85" s="128"/>
      <c r="L85" s="128"/>
      <c r="M85" s="128"/>
      <c r="N85" s="128"/>
      <c r="O85" s="128"/>
      <c r="P85" s="128"/>
      <c r="Q85" s="128"/>
      <c r="R85" s="128"/>
      <c r="S85" s="129"/>
      <c r="T85" s="128"/>
      <c r="U85" s="130"/>
      <c r="V85" s="128"/>
      <c r="W85" s="130"/>
      <c r="X85" s="128"/>
      <c r="Y85" s="130"/>
      <c r="Z85" s="128"/>
      <c r="AA85" s="128"/>
      <c r="AB85" s="128"/>
      <c r="AC85" s="128"/>
      <c r="AD85" s="128"/>
      <c r="AE85" s="130"/>
      <c r="AF85" s="128"/>
      <c r="AG85" s="130"/>
      <c r="AH85" s="128"/>
      <c r="AI85" s="128"/>
      <c r="AJ85" s="128"/>
      <c r="AK85" s="129"/>
      <c r="AL85" s="128"/>
      <c r="AM85" s="130"/>
      <c r="AN85" s="128"/>
      <c r="AO85" s="130"/>
      <c r="AP85" s="128"/>
      <c r="AQ85" s="130"/>
      <c r="AR85" s="128"/>
      <c r="AS85" s="128"/>
      <c r="AT85" s="128"/>
      <c r="AU85" s="128"/>
      <c r="AV85" s="128"/>
      <c r="AW85" s="130"/>
      <c r="AX85" s="128"/>
      <c r="AY85" s="130"/>
      <c r="AZ85" s="128"/>
      <c r="BA85" s="128"/>
      <c r="BB85" s="128"/>
      <c r="BC85" s="129"/>
      <c r="BD85" s="128"/>
      <c r="BE85" s="130"/>
      <c r="BF85" s="128"/>
      <c r="BG85" s="130"/>
      <c r="BH85" s="128"/>
      <c r="BI85" s="130"/>
      <c r="BJ85" s="128"/>
      <c r="BK85" s="128"/>
      <c r="BL85" s="128"/>
      <c r="BM85" s="128"/>
      <c r="BN85" s="128"/>
      <c r="BO85" s="130"/>
      <c r="BP85" s="128"/>
      <c r="BQ85" s="130"/>
      <c r="BR85" s="128"/>
      <c r="BS85" s="128"/>
      <c r="BT85" s="128"/>
      <c r="BU85" s="129"/>
      <c r="BV85" s="128"/>
      <c r="BW85" s="130"/>
      <c r="BX85" s="128"/>
      <c r="BY85" s="130"/>
      <c r="BZ85" s="128"/>
      <c r="CA85" s="130"/>
      <c r="CB85" s="128"/>
      <c r="CC85" s="128"/>
      <c r="CD85" s="128"/>
      <c r="CE85" s="128"/>
      <c r="CF85" s="128"/>
      <c r="CG85" s="130"/>
      <c r="CH85" s="128"/>
      <c r="CI85" s="130"/>
      <c r="CJ85" s="128"/>
      <c r="CK85" s="128"/>
      <c r="CL85" s="128"/>
      <c r="CM85" s="129"/>
      <c r="CN85" s="128"/>
      <c r="CO85" s="130"/>
      <c r="CP85" s="128"/>
      <c r="CQ85" s="130"/>
      <c r="CR85" s="128"/>
      <c r="CS85" s="130"/>
      <c r="CT85" s="128"/>
      <c r="CU85" s="128"/>
      <c r="CV85" s="128"/>
      <c r="CW85" s="128"/>
      <c r="CX85" s="128"/>
      <c r="CY85" s="130"/>
      <c r="CZ85" s="128"/>
      <c r="DA85" s="130"/>
      <c r="DB85" s="128"/>
      <c r="DC85" s="128"/>
      <c r="DD85" s="128"/>
      <c r="DE85" s="129"/>
      <c r="DF85" s="128"/>
    </row>
    <row r="86" spans="1:110">
      <c r="A86" s="70"/>
      <c r="B86" s="128"/>
      <c r="C86" s="128"/>
      <c r="D86" s="128"/>
      <c r="E86" s="128"/>
      <c r="F86" s="128"/>
      <c r="G86" s="128"/>
      <c r="H86" s="128"/>
      <c r="I86" s="128"/>
      <c r="J86" s="128"/>
      <c r="K86" s="128"/>
      <c r="L86" s="128"/>
      <c r="M86" s="128"/>
      <c r="N86" s="128"/>
      <c r="O86" s="128"/>
      <c r="P86" s="128"/>
      <c r="Q86" s="128"/>
      <c r="R86" s="128"/>
      <c r="S86" s="129"/>
      <c r="T86" s="128"/>
      <c r="U86" s="130"/>
      <c r="V86" s="128"/>
      <c r="W86" s="130"/>
      <c r="X86" s="128"/>
      <c r="Y86" s="130"/>
      <c r="Z86" s="128"/>
      <c r="AA86" s="128"/>
      <c r="AB86" s="128"/>
      <c r="AC86" s="128"/>
      <c r="AD86" s="128"/>
      <c r="AE86" s="130"/>
      <c r="AF86" s="128"/>
      <c r="AG86" s="130"/>
      <c r="AH86" s="128"/>
      <c r="AI86" s="128"/>
      <c r="AJ86" s="128"/>
      <c r="AK86" s="129"/>
      <c r="AL86" s="128"/>
      <c r="AM86" s="130"/>
      <c r="AN86" s="128"/>
      <c r="AO86" s="130"/>
      <c r="AP86" s="128"/>
      <c r="AQ86" s="130"/>
      <c r="AR86" s="128"/>
      <c r="AS86" s="128"/>
      <c r="AT86" s="128"/>
      <c r="AU86" s="128"/>
      <c r="AV86" s="128"/>
      <c r="AW86" s="130"/>
      <c r="AX86" s="128"/>
      <c r="AY86" s="130"/>
      <c r="AZ86" s="128"/>
      <c r="BA86" s="128"/>
      <c r="BB86" s="128"/>
      <c r="BC86" s="129"/>
      <c r="BD86" s="128"/>
      <c r="BE86" s="130"/>
      <c r="BF86" s="128"/>
      <c r="BG86" s="130"/>
      <c r="BH86" s="128"/>
      <c r="BI86" s="130"/>
      <c r="BJ86" s="128"/>
      <c r="BK86" s="128"/>
      <c r="BL86" s="128"/>
      <c r="BM86" s="128"/>
      <c r="BN86" s="128"/>
      <c r="BO86" s="130"/>
      <c r="BP86" s="128"/>
      <c r="BQ86" s="130"/>
      <c r="BR86" s="128"/>
      <c r="BS86" s="128"/>
      <c r="BT86" s="128"/>
      <c r="BU86" s="129"/>
      <c r="BV86" s="128"/>
      <c r="BW86" s="130"/>
      <c r="BX86" s="128"/>
      <c r="BY86" s="130"/>
      <c r="BZ86" s="128"/>
      <c r="CA86" s="130"/>
      <c r="CB86" s="128"/>
      <c r="CC86" s="128"/>
      <c r="CD86" s="128"/>
      <c r="CE86" s="128"/>
      <c r="CF86" s="128"/>
      <c r="CG86" s="130"/>
      <c r="CH86" s="128"/>
      <c r="CI86" s="130"/>
      <c r="CJ86" s="128"/>
      <c r="CK86" s="128"/>
      <c r="CL86" s="128"/>
      <c r="CM86" s="129"/>
      <c r="CN86" s="128"/>
      <c r="CO86" s="130"/>
      <c r="CP86" s="128"/>
      <c r="CQ86" s="130"/>
      <c r="CR86" s="128"/>
      <c r="CS86" s="130"/>
      <c r="CT86" s="128"/>
      <c r="CU86" s="128"/>
      <c r="CV86" s="128"/>
      <c r="CW86" s="128"/>
      <c r="CX86" s="128"/>
      <c r="CY86" s="130"/>
      <c r="CZ86" s="128"/>
      <c r="DA86" s="130"/>
      <c r="DB86" s="128"/>
      <c r="DC86" s="128"/>
      <c r="DD86" s="128"/>
      <c r="DE86" s="129"/>
      <c r="DF86" s="128"/>
    </row>
    <row r="87" spans="1:110">
      <c r="A87" s="70"/>
      <c r="B87" s="128"/>
      <c r="C87" s="128"/>
      <c r="D87" s="128"/>
      <c r="E87" s="128"/>
      <c r="F87" s="128"/>
      <c r="G87" s="128"/>
      <c r="H87" s="128"/>
      <c r="I87" s="128"/>
      <c r="J87" s="128"/>
      <c r="K87" s="128"/>
      <c r="L87" s="128"/>
      <c r="M87" s="128"/>
      <c r="N87" s="128"/>
      <c r="O87" s="128"/>
      <c r="P87" s="128"/>
      <c r="Q87" s="128"/>
      <c r="R87" s="128"/>
      <c r="S87" s="129"/>
      <c r="T87" s="128"/>
      <c r="U87" s="130"/>
      <c r="V87" s="128"/>
      <c r="W87" s="130"/>
      <c r="X87" s="128"/>
      <c r="Y87" s="130"/>
      <c r="Z87" s="128"/>
      <c r="AA87" s="128"/>
      <c r="AB87" s="128"/>
      <c r="AC87" s="128"/>
      <c r="AD87" s="128"/>
      <c r="AE87" s="130"/>
      <c r="AF87" s="128"/>
      <c r="AG87" s="130"/>
      <c r="AH87" s="128"/>
      <c r="AI87" s="128"/>
      <c r="AJ87" s="128"/>
      <c r="AK87" s="129"/>
      <c r="AL87" s="128"/>
      <c r="AM87" s="130"/>
      <c r="AN87" s="128"/>
      <c r="AO87" s="130"/>
      <c r="AP87" s="128"/>
      <c r="AQ87" s="130"/>
      <c r="AR87" s="128"/>
      <c r="AS87" s="128"/>
      <c r="AT87" s="128"/>
      <c r="AU87" s="128"/>
      <c r="AV87" s="128"/>
      <c r="AW87" s="130"/>
      <c r="AX87" s="128"/>
      <c r="AY87" s="130"/>
      <c r="AZ87" s="128"/>
      <c r="BA87" s="128"/>
      <c r="BB87" s="128"/>
      <c r="BC87" s="129"/>
      <c r="BD87" s="128"/>
      <c r="BE87" s="130"/>
      <c r="BF87" s="128"/>
      <c r="BG87" s="130"/>
      <c r="BH87" s="128"/>
      <c r="BI87" s="130"/>
      <c r="BJ87" s="128"/>
      <c r="BK87" s="128"/>
      <c r="BL87" s="128"/>
      <c r="BM87" s="128"/>
      <c r="BN87" s="128"/>
      <c r="BO87" s="130"/>
      <c r="BP87" s="128"/>
      <c r="BQ87" s="130"/>
      <c r="BR87" s="128"/>
      <c r="BS87" s="128"/>
      <c r="BT87" s="128"/>
      <c r="BU87" s="129"/>
      <c r="BV87" s="128"/>
      <c r="BW87" s="130"/>
      <c r="BX87" s="128"/>
      <c r="BY87" s="130"/>
      <c r="BZ87" s="128"/>
      <c r="CA87" s="130"/>
      <c r="CB87" s="128"/>
      <c r="CC87" s="128"/>
      <c r="CD87" s="128"/>
      <c r="CE87" s="128"/>
      <c r="CF87" s="128"/>
      <c r="CG87" s="130"/>
      <c r="CH87" s="128"/>
      <c r="CI87" s="130"/>
      <c r="CJ87" s="128"/>
      <c r="CK87" s="128"/>
      <c r="CL87" s="128"/>
      <c r="CM87" s="129"/>
      <c r="CN87" s="128"/>
      <c r="CO87" s="130"/>
      <c r="CP87" s="128"/>
      <c r="CQ87" s="130"/>
      <c r="CR87" s="128"/>
      <c r="CS87" s="130"/>
      <c r="CT87" s="128"/>
      <c r="CU87" s="128"/>
      <c r="CV87" s="128"/>
      <c r="CW87" s="128"/>
      <c r="CX87" s="128"/>
      <c r="CY87" s="130"/>
      <c r="CZ87" s="128"/>
      <c r="DA87" s="130"/>
      <c r="DB87" s="128"/>
      <c r="DC87" s="128"/>
      <c r="DD87" s="128"/>
      <c r="DE87" s="129"/>
      <c r="DF87" s="128"/>
    </row>
    <row r="88" spans="1:110">
      <c r="A88" s="70"/>
      <c r="B88" s="128"/>
      <c r="C88" s="128"/>
      <c r="D88" s="128"/>
      <c r="E88" s="128"/>
      <c r="F88" s="128"/>
      <c r="G88" s="128"/>
      <c r="H88" s="128"/>
      <c r="I88" s="128"/>
      <c r="J88" s="128"/>
      <c r="K88" s="128"/>
      <c r="L88" s="128"/>
      <c r="M88" s="128"/>
      <c r="N88" s="128"/>
      <c r="O88" s="128"/>
      <c r="P88" s="128"/>
      <c r="Q88" s="128"/>
      <c r="R88" s="128"/>
      <c r="S88" s="129"/>
      <c r="T88" s="128"/>
      <c r="U88" s="130"/>
      <c r="V88" s="128"/>
      <c r="W88" s="130"/>
      <c r="X88" s="128"/>
      <c r="Y88" s="130"/>
      <c r="Z88" s="128"/>
      <c r="AA88" s="128"/>
      <c r="AB88" s="128"/>
      <c r="AC88" s="128"/>
      <c r="AD88" s="128"/>
      <c r="AE88" s="130"/>
      <c r="AF88" s="128"/>
      <c r="AG88" s="130"/>
      <c r="AH88" s="128"/>
      <c r="AI88" s="128"/>
      <c r="AJ88" s="128"/>
      <c r="AK88" s="129"/>
      <c r="AL88" s="128"/>
      <c r="AM88" s="130"/>
      <c r="AN88" s="128"/>
      <c r="AO88" s="130"/>
      <c r="AP88" s="128"/>
      <c r="AQ88" s="130"/>
      <c r="AR88" s="128"/>
      <c r="AS88" s="128"/>
      <c r="AT88" s="128"/>
      <c r="AU88" s="128"/>
      <c r="AV88" s="128"/>
      <c r="AW88" s="130"/>
      <c r="AX88" s="128"/>
      <c r="AY88" s="130"/>
      <c r="AZ88" s="128"/>
      <c r="BA88" s="128"/>
      <c r="BB88" s="128"/>
      <c r="BC88" s="129"/>
      <c r="BD88" s="128"/>
      <c r="BE88" s="130"/>
      <c r="BF88" s="128"/>
      <c r="BG88" s="130"/>
      <c r="BH88" s="128"/>
      <c r="BI88" s="130"/>
      <c r="BJ88" s="128"/>
      <c r="BK88" s="128"/>
      <c r="BL88" s="128"/>
      <c r="BM88" s="128"/>
      <c r="BN88" s="128"/>
      <c r="BO88" s="130"/>
      <c r="BP88" s="128"/>
      <c r="BQ88" s="130"/>
      <c r="BR88" s="128"/>
      <c r="BS88" s="128"/>
      <c r="BT88" s="128"/>
      <c r="BU88" s="129"/>
      <c r="BV88" s="128"/>
      <c r="BW88" s="130"/>
      <c r="BX88" s="128"/>
      <c r="BY88" s="130"/>
      <c r="BZ88" s="128"/>
      <c r="CA88" s="130"/>
      <c r="CB88" s="128"/>
      <c r="CC88" s="128"/>
      <c r="CD88" s="128"/>
      <c r="CE88" s="128"/>
      <c r="CF88" s="128"/>
      <c r="CG88" s="130"/>
      <c r="CH88" s="128"/>
      <c r="CI88" s="130"/>
      <c r="CJ88" s="128"/>
      <c r="CK88" s="128"/>
      <c r="CL88" s="128"/>
      <c r="CM88" s="129"/>
      <c r="CN88" s="128"/>
      <c r="CO88" s="130"/>
      <c r="CP88" s="128"/>
      <c r="CQ88" s="130"/>
      <c r="CR88" s="128"/>
      <c r="CS88" s="130"/>
      <c r="CT88" s="128"/>
      <c r="CU88" s="128"/>
      <c r="CV88" s="128"/>
      <c r="CW88" s="128"/>
      <c r="CX88" s="128"/>
      <c r="CY88" s="130"/>
      <c r="CZ88" s="128"/>
      <c r="DA88" s="130"/>
      <c r="DB88" s="128"/>
      <c r="DC88" s="128"/>
      <c r="DD88" s="128"/>
      <c r="DE88" s="129"/>
      <c r="DF88" s="128"/>
    </row>
    <row r="89" spans="1:110">
      <c r="A89" s="70"/>
      <c r="B89" s="128"/>
      <c r="C89" s="128"/>
      <c r="D89" s="128"/>
      <c r="E89" s="128"/>
      <c r="F89" s="128"/>
      <c r="G89" s="128"/>
      <c r="H89" s="128"/>
      <c r="I89" s="128"/>
      <c r="J89" s="128"/>
      <c r="K89" s="128"/>
      <c r="L89" s="128"/>
      <c r="M89" s="128"/>
      <c r="N89" s="128"/>
      <c r="O89" s="128"/>
      <c r="P89" s="128"/>
      <c r="Q89" s="128"/>
      <c r="R89" s="128"/>
      <c r="S89" s="129"/>
      <c r="T89" s="128"/>
      <c r="U89" s="130"/>
      <c r="V89" s="128"/>
      <c r="W89" s="130"/>
      <c r="X89" s="128"/>
      <c r="Y89" s="130"/>
      <c r="Z89" s="128"/>
      <c r="AA89" s="128"/>
      <c r="AB89" s="128"/>
      <c r="AC89" s="128"/>
      <c r="AD89" s="128"/>
      <c r="AE89" s="130"/>
      <c r="AF89" s="128"/>
      <c r="AG89" s="130"/>
      <c r="AH89" s="128"/>
      <c r="AI89" s="128"/>
      <c r="AJ89" s="128"/>
      <c r="AK89" s="129"/>
      <c r="AL89" s="128"/>
      <c r="AM89" s="130"/>
      <c r="AN89" s="128"/>
      <c r="AO89" s="130"/>
      <c r="AP89" s="128"/>
      <c r="AQ89" s="130"/>
      <c r="AR89" s="128"/>
      <c r="AS89" s="128"/>
      <c r="AT89" s="128"/>
      <c r="AU89" s="128"/>
      <c r="AV89" s="128"/>
      <c r="AW89" s="130"/>
      <c r="AX89" s="128"/>
      <c r="AY89" s="130"/>
      <c r="AZ89" s="128"/>
      <c r="BA89" s="128"/>
      <c r="BB89" s="128"/>
      <c r="BC89" s="129"/>
      <c r="BD89" s="128"/>
      <c r="BE89" s="130"/>
      <c r="BF89" s="128"/>
      <c r="BG89" s="130"/>
      <c r="BH89" s="128"/>
      <c r="BI89" s="130"/>
      <c r="BJ89" s="128"/>
      <c r="BK89" s="128"/>
      <c r="BL89" s="128"/>
      <c r="BM89" s="128"/>
      <c r="BN89" s="128"/>
      <c r="BO89" s="130"/>
      <c r="BP89" s="128"/>
      <c r="BQ89" s="130"/>
      <c r="BR89" s="128"/>
      <c r="BS89" s="128"/>
      <c r="BT89" s="128"/>
      <c r="BU89" s="129"/>
      <c r="BV89" s="128"/>
      <c r="BW89" s="130"/>
      <c r="BX89" s="128"/>
      <c r="BY89" s="130"/>
      <c r="BZ89" s="128"/>
      <c r="CA89" s="130"/>
      <c r="CB89" s="128"/>
      <c r="CC89" s="128"/>
      <c r="CD89" s="128"/>
      <c r="CE89" s="128"/>
      <c r="CF89" s="128"/>
      <c r="CG89" s="130"/>
      <c r="CH89" s="128"/>
      <c r="CI89" s="130"/>
      <c r="CJ89" s="128"/>
      <c r="CK89" s="128"/>
      <c r="CL89" s="128"/>
      <c r="CM89" s="129"/>
      <c r="CN89" s="128"/>
      <c r="CO89" s="130"/>
      <c r="CP89" s="128"/>
      <c r="CQ89" s="130"/>
      <c r="CR89" s="128"/>
      <c r="CS89" s="130"/>
      <c r="CT89" s="128"/>
      <c r="CU89" s="128"/>
      <c r="CV89" s="128"/>
      <c r="CW89" s="128"/>
      <c r="CX89" s="128"/>
      <c r="CY89" s="130"/>
      <c r="CZ89" s="128"/>
      <c r="DA89" s="130"/>
      <c r="DB89" s="128"/>
      <c r="DC89" s="128"/>
      <c r="DD89" s="128"/>
      <c r="DE89" s="129"/>
      <c r="DF89" s="128"/>
    </row>
    <row r="90" spans="1:110">
      <c r="A90" s="70"/>
      <c r="B90" s="128"/>
      <c r="C90" s="128"/>
      <c r="D90" s="128"/>
      <c r="E90" s="128"/>
      <c r="F90" s="128"/>
      <c r="G90" s="128"/>
      <c r="H90" s="128"/>
      <c r="I90" s="128"/>
      <c r="J90" s="128"/>
      <c r="K90" s="128"/>
      <c r="L90" s="128"/>
      <c r="M90" s="128"/>
      <c r="N90" s="128"/>
      <c r="O90" s="128"/>
      <c r="P90" s="128"/>
      <c r="Q90" s="128"/>
      <c r="R90" s="128"/>
      <c r="S90" s="129"/>
      <c r="T90" s="128"/>
      <c r="U90" s="130"/>
      <c r="V90" s="128"/>
      <c r="W90" s="130"/>
      <c r="X90" s="128"/>
      <c r="Y90" s="130"/>
      <c r="Z90" s="128"/>
      <c r="AA90" s="128"/>
      <c r="AB90" s="128"/>
      <c r="AC90" s="128"/>
      <c r="AD90" s="128"/>
      <c r="AE90" s="130"/>
      <c r="AF90" s="128"/>
      <c r="AG90" s="130"/>
      <c r="AH90" s="128"/>
      <c r="AI90" s="128"/>
      <c r="AJ90" s="128"/>
      <c r="AK90" s="129"/>
      <c r="AL90" s="128"/>
      <c r="AM90" s="130"/>
      <c r="AN90" s="128"/>
      <c r="AO90" s="130"/>
      <c r="AP90" s="128"/>
      <c r="AQ90" s="130"/>
      <c r="AR90" s="128"/>
      <c r="AS90" s="128"/>
      <c r="AT90" s="128"/>
      <c r="AU90" s="128"/>
      <c r="AV90" s="128"/>
      <c r="AW90" s="130"/>
      <c r="AX90" s="128"/>
      <c r="AY90" s="130"/>
      <c r="AZ90" s="128"/>
      <c r="BA90" s="128"/>
      <c r="BB90" s="128"/>
      <c r="BC90" s="129"/>
      <c r="BD90" s="128"/>
      <c r="BE90" s="130"/>
      <c r="BF90" s="128"/>
      <c r="BG90" s="130"/>
      <c r="BH90" s="128"/>
      <c r="BI90" s="130"/>
      <c r="BJ90" s="128"/>
      <c r="BK90" s="128"/>
      <c r="BL90" s="128"/>
      <c r="BM90" s="128"/>
      <c r="BN90" s="128"/>
      <c r="BO90" s="130"/>
      <c r="BP90" s="128"/>
      <c r="BQ90" s="130"/>
      <c r="BR90" s="128"/>
      <c r="BS90" s="128"/>
      <c r="BT90" s="128"/>
      <c r="BU90" s="129"/>
      <c r="BV90" s="128"/>
      <c r="BW90" s="130"/>
      <c r="BX90" s="128"/>
      <c r="BY90" s="130"/>
      <c r="BZ90" s="128"/>
      <c r="CA90" s="130"/>
      <c r="CB90" s="128"/>
      <c r="CC90" s="128"/>
      <c r="CD90" s="128"/>
      <c r="CE90" s="128"/>
      <c r="CF90" s="128"/>
      <c r="CG90" s="130"/>
      <c r="CH90" s="128"/>
      <c r="CI90" s="130"/>
      <c r="CJ90" s="128"/>
      <c r="CK90" s="128"/>
      <c r="CL90" s="128"/>
      <c r="CM90" s="129"/>
      <c r="CN90" s="128"/>
      <c r="CO90" s="130"/>
      <c r="CP90" s="128"/>
      <c r="CQ90" s="130"/>
      <c r="CR90" s="128"/>
      <c r="CS90" s="130"/>
      <c r="CT90" s="128"/>
      <c r="CU90" s="128"/>
      <c r="CV90" s="128"/>
      <c r="CW90" s="128"/>
      <c r="CX90" s="128"/>
      <c r="CY90" s="130"/>
      <c r="CZ90" s="128"/>
      <c r="DA90" s="130"/>
      <c r="DB90" s="128"/>
      <c r="DC90" s="128"/>
      <c r="DD90" s="128"/>
      <c r="DE90" s="129"/>
      <c r="DF90" s="128"/>
    </row>
    <row r="91" spans="1:110">
      <c r="A91" s="70"/>
      <c r="B91" s="128"/>
      <c r="C91" s="128"/>
      <c r="D91" s="128"/>
      <c r="E91" s="128"/>
      <c r="F91" s="128"/>
      <c r="G91" s="128"/>
      <c r="H91" s="128"/>
      <c r="I91" s="128"/>
      <c r="J91" s="128"/>
      <c r="K91" s="128"/>
      <c r="L91" s="128"/>
      <c r="M91" s="128"/>
      <c r="N91" s="128"/>
      <c r="O91" s="128"/>
      <c r="P91" s="128"/>
      <c r="Q91" s="128"/>
      <c r="R91" s="128"/>
      <c r="S91" s="129"/>
      <c r="T91" s="128"/>
      <c r="U91" s="130"/>
      <c r="V91" s="128"/>
      <c r="W91" s="130"/>
      <c r="X91" s="128"/>
      <c r="Y91" s="130"/>
      <c r="Z91" s="128"/>
      <c r="AA91" s="128"/>
      <c r="AB91" s="128"/>
      <c r="AC91" s="128"/>
      <c r="AD91" s="128"/>
      <c r="AE91" s="130"/>
      <c r="AF91" s="128"/>
      <c r="AG91" s="130"/>
      <c r="AH91" s="128"/>
      <c r="AI91" s="128"/>
      <c r="AJ91" s="128"/>
      <c r="AK91" s="129"/>
      <c r="AL91" s="128"/>
      <c r="AM91" s="130"/>
      <c r="AN91" s="128"/>
      <c r="AO91" s="130"/>
      <c r="AP91" s="128"/>
      <c r="AQ91" s="130"/>
      <c r="AR91" s="128"/>
      <c r="AS91" s="128"/>
      <c r="AT91" s="128"/>
      <c r="AU91" s="128"/>
      <c r="AV91" s="128"/>
      <c r="AW91" s="130"/>
      <c r="AX91" s="128"/>
      <c r="AY91" s="130"/>
      <c r="AZ91" s="128"/>
      <c r="BA91" s="128"/>
      <c r="BB91" s="128"/>
      <c r="BC91" s="129"/>
      <c r="BD91" s="128"/>
      <c r="BE91" s="130"/>
      <c r="BF91" s="128"/>
      <c r="BG91" s="130"/>
      <c r="BH91" s="128"/>
      <c r="BI91" s="130"/>
      <c r="BJ91" s="128"/>
      <c r="BK91" s="128"/>
      <c r="BL91" s="128"/>
      <c r="BM91" s="128"/>
      <c r="BN91" s="128"/>
      <c r="BO91" s="130"/>
      <c r="BP91" s="128"/>
      <c r="BQ91" s="130"/>
      <c r="BR91" s="128"/>
      <c r="BS91" s="128"/>
      <c r="BT91" s="128"/>
      <c r="BU91" s="129"/>
      <c r="BV91" s="128"/>
      <c r="BW91" s="130"/>
      <c r="BX91" s="128"/>
      <c r="BY91" s="130"/>
      <c r="BZ91" s="128"/>
      <c r="CA91" s="130"/>
      <c r="CB91" s="128"/>
      <c r="CC91" s="128"/>
      <c r="CD91" s="128"/>
      <c r="CE91" s="128"/>
      <c r="CF91" s="128"/>
      <c r="CG91" s="130"/>
      <c r="CH91" s="128"/>
      <c r="CI91" s="130"/>
      <c r="CJ91" s="128"/>
      <c r="CK91" s="128"/>
      <c r="CL91" s="128"/>
      <c r="CM91" s="129"/>
      <c r="CN91" s="128"/>
      <c r="CO91" s="130"/>
      <c r="CP91" s="128"/>
      <c r="CQ91" s="130"/>
      <c r="CR91" s="128"/>
      <c r="CS91" s="130"/>
      <c r="CT91" s="128"/>
      <c r="CU91" s="128"/>
      <c r="CV91" s="128"/>
      <c r="CW91" s="128"/>
      <c r="CX91" s="128"/>
      <c r="CY91" s="130"/>
      <c r="CZ91" s="128"/>
      <c r="DA91" s="130"/>
      <c r="DB91" s="128"/>
      <c r="DC91" s="128"/>
      <c r="DD91" s="128"/>
      <c r="DE91" s="129"/>
      <c r="DF91" s="128"/>
    </row>
    <row r="92" spans="1:110">
      <c r="A92" s="70"/>
      <c r="B92" s="128"/>
      <c r="C92" s="128"/>
      <c r="D92" s="128"/>
      <c r="E92" s="128"/>
      <c r="F92" s="128"/>
      <c r="G92" s="128"/>
      <c r="H92" s="128"/>
      <c r="I92" s="128"/>
      <c r="J92" s="128"/>
      <c r="K92" s="128"/>
      <c r="L92" s="128"/>
      <c r="M92" s="128"/>
      <c r="N92" s="128"/>
      <c r="O92" s="128"/>
      <c r="P92" s="128"/>
      <c r="Q92" s="128"/>
      <c r="R92" s="128"/>
      <c r="S92" s="129"/>
      <c r="T92" s="128"/>
      <c r="U92" s="130"/>
      <c r="V92" s="128"/>
      <c r="W92" s="130"/>
      <c r="X92" s="128"/>
      <c r="Y92" s="130"/>
      <c r="Z92" s="128"/>
      <c r="AA92" s="128"/>
      <c r="AB92" s="128"/>
      <c r="AC92" s="128"/>
      <c r="AD92" s="128"/>
      <c r="AE92" s="130"/>
      <c r="AF92" s="128"/>
      <c r="AG92" s="130"/>
      <c r="AH92" s="128"/>
      <c r="AI92" s="128"/>
      <c r="AJ92" s="128"/>
      <c r="AK92" s="129"/>
      <c r="AL92" s="128"/>
      <c r="AM92" s="130"/>
      <c r="AN92" s="128"/>
      <c r="AO92" s="130"/>
      <c r="AP92" s="128"/>
      <c r="AQ92" s="130"/>
      <c r="AR92" s="128"/>
      <c r="AS92" s="128"/>
      <c r="AT92" s="128"/>
      <c r="AU92" s="128"/>
      <c r="AV92" s="128"/>
      <c r="AW92" s="130"/>
      <c r="AX92" s="128"/>
      <c r="AY92" s="130"/>
      <c r="AZ92" s="128"/>
      <c r="BA92" s="128"/>
      <c r="BB92" s="128"/>
      <c r="BC92" s="129"/>
      <c r="BD92" s="128"/>
      <c r="BE92" s="130"/>
      <c r="BF92" s="128"/>
      <c r="BG92" s="130"/>
      <c r="BH92" s="128"/>
      <c r="BI92" s="130"/>
      <c r="BJ92" s="128"/>
      <c r="BK92" s="128"/>
      <c r="BL92" s="128"/>
      <c r="BM92" s="128"/>
      <c r="BN92" s="128"/>
      <c r="BO92" s="130"/>
      <c r="BP92" s="128"/>
      <c r="BQ92" s="130"/>
      <c r="BR92" s="128"/>
      <c r="BS92" s="128"/>
      <c r="BT92" s="128"/>
      <c r="BU92" s="129"/>
      <c r="BV92" s="128"/>
      <c r="BW92" s="130"/>
      <c r="BX92" s="128"/>
      <c r="BY92" s="130"/>
      <c r="BZ92" s="128"/>
      <c r="CA92" s="130"/>
      <c r="CB92" s="128"/>
      <c r="CC92" s="128"/>
      <c r="CD92" s="128"/>
      <c r="CE92" s="128"/>
      <c r="CF92" s="128"/>
      <c r="CG92" s="130"/>
      <c r="CH92" s="128"/>
      <c r="CI92" s="130"/>
      <c r="CJ92" s="128"/>
      <c r="CK92" s="128"/>
      <c r="CL92" s="128"/>
      <c r="CM92" s="129"/>
      <c r="CN92" s="128"/>
      <c r="CO92" s="130"/>
      <c r="CP92" s="128"/>
      <c r="CQ92" s="130"/>
      <c r="CR92" s="128"/>
      <c r="CS92" s="130"/>
      <c r="CT92" s="128"/>
      <c r="CU92" s="128"/>
      <c r="CV92" s="128"/>
      <c r="CW92" s="128"/>
      <c r="CX92" s="128"/>
      <c r="CY92" s="130"/>
      <c r="CZ92" s="128"/>
      <c r="DA92" s="130"/>
      <c r="DB92" s="128"/>
      <c r="DC92" s="128"/>
      <c r="DD92" s="128"/>
      <c r="DE92" s="129"/>
      <c r="DF92" s="128"/>
    </row>
    <row r="93" spans="1:110">
      <c r="A93" s="70"/>
      <c r="B93" s="128"/>
      <c r="C93" s="128"/>
      <c r="D93" s="128"/>
      <c r="E93" s="128"/>
      <c r="F93" s="128"/>
      <c r="G93" s="128"/>
      <c r="H93" s="128"/>
      <c r="I93" s="128"/>
      <c r="J93" s="128"/>
      <c r="K93" s="128"/>
      <c r="L93" s="128"/>
      <c r="M93" s="128"/>
      <c r="N93" s="128"/>
      <c r="O93" s="128"/>
      <c r="P93" s="128"/>
      <c r="Q93" s="128"/>
      <c r="R93" s="128"/>
      <c r="S93" s="129"/>
      <c r="T93" s="128"/>
      <c r="U93" s="130"/>
      <c r="V93" s="128"/>
      <c r="W93" s="130"/>
      <c r="X93" s="128"/>
      <c r="Y93" s="130"/>
      <c r="Z93" s="128"/>
      <c r="AA93" s="128"/>
      <c r="AB93" s="128"/>
      <c r="AC93" s="128"/>
      <c r="AD93" s="128"/>
      <c r="AE93" s="130"/>
      <c r="AF93" s="128"/>
      <c r="AG93" s="130"/>
      <c r="AH93" s="128"/>
      <c r="AI93" s="128"/>
      <c r="AJ93" s="128"/>
      <c r="AK93" s="129"/>
      <c r="AL93" s="128"/>
      <c r="AM93" s="130"/>
      <c r="AN93" s="128"/>
      <c r="AO93" s="130"/>
      <c r="AP93" s="128"/>
      <c r="AQ93" s="130"/>
      <c r="AR93" s="128"/>
      <c r="AS93" s="128"/>
      <c r="AT93" s="128"/>
      <c r="AU93" s="128"/>
      <c r="AV93" s="128"/>
      <c r="AW93" s="130"/>
      <c r="AX93" s="128"/>
      <c r="AY93" s="130"/>
      <c r="AZ93" s="128"/>
      <c r="BA93" s="128"/>
      <c r="BB93" s="128"/>
      <c r="BC93" s="129"/>
      <c r="BD93" s="128"/>
      <c r="BE93" s="130"/>
      <c r="BF93" s="128"/>
      <c r="BG93" s="130"/>
      <c r="BH93" s="128"/>
      <c r="BI93" s="130"/>
      <c r="BJ93" s="128"/>
      <c r="BK93" s="128"/>
      <c r="BL93" s="128"/>
      <c r="BM93" s="128"/>
      <c r="BN93" s="128"/>
      <c r="BO93" s="130"/>
      <c r="BP93" s="128"/>
      <c r="BQ93" s="130"/>
      <c r="BR93" s="128"/>
      <c r="BS93" s="128"/>
      <c r="BT93" s="128"/>
      <c r="BU93" s="129"/>
      <c r="BV93" s="128"/>
      <c r="BW93" s="130"/>
      <c r="BX93" s="128"/>
      <c r="BY93" s="130"/>
      <c r="BZ93" s="128"/>
      <c r="CA93" s="130"/>
      <c r="CB93" s="128"/>
      <c r="CC93" s="128"/>
      <c r="CD93" s="128"/>
      <c r="CE93" s="128"/>
      <c r="CF93" s="128"/>
      <c r="CG93" s="130"/>
      <c r="CH93" s="128"/>
      <c r="CI93" s="130"/>
      <c r="CJ93" s="128"/>
      <c r="CK93" s="128"/>
      <c r="CL93" s="128"/>
      <c r="CM93" s="129"/>
      <c r="CN93" s="128"/>
      <c r="CO93" s="130"/>
      <c r="CP93" s="128"/>
      <c r="CQ93" s="130"/>
      <c r="CR93" s="128"/>
      <c r="CS93" s="130"/>
      <c r="CT93" s="128"/>
      <c r="CU93" s="128"/>
      <c r="CV93" s="128"/>
      <c r="CW93" s="128"/>
      <c r="CX93" s="128"/>
      <c r="CY93" s="130"/>
      <c r="CZ93" s="128"/>
      <c r="DA93" s="130"/>
      <c r="DB93" s="128"/>
      <c r="DC93" s="128"/>
      <c r="DD93" s="128"/>
      <c r="DE93" s="129"/>
      <c r="DF93" s="128"/>
    </row>
    <row r="94" spans="1:110">
      <c r="A94" s="70"/>
      <c r="B94" s="128"/>
      <c r="C94" s="128"/>
      <c r="D94" s="128"/>
      <c r="E94" s="128"/>
      <c r="F94" s="128"/>
      <c r="G94" s="128"/>
      <c r="H94" s="128"/>
      <c r="I94" s="128"/>
      <c r="J94" s="128"/>
      <c r="K94" s="128"/>
      <c r="L94" s="128"/>
      <c r="M94" s="128"/>
      <c r="N94" s="128"/>
      <c r="O94" s="128"/>
      <c r="P94" s="128"/>
      <c r="Q94" s="128"/>
      <c r="R94" s="128"/>
      <c r="S94" s="129"/>
      <c r="T94" s="128"/>
      <c r="U94" s="130"/>
      <c r="V94" s="128"/>
      <c r="W94" s="130"/>
      <c r="X94" s="128"/>
      <c r="Y94" s="130"/>
      <c r="Z94" s="128"/>
      <c r="AA94" s="128"/>
      <c r="AB94" s="128"/>
      <c r="AC94" s="128"/>
      <c r="AD94" s="128"/>
      <c r="AE94" s="130"/>
      <c r="AF94" s="128"/>
      <c r="AG94" s="130"/>
      <c r="AH94" s="128"/>
      <c r="AI94" s="128"/>
      <c r="AJ94" s="128"/>
      <c r="AK94" s="129"/>
      <c r="AL94" s="128"/>
      <c r="AM94" s="130"/>
      <c r="AN94" s="128"/>
      <c r="AO94" s="130"/>
      <c r="AP94" s="128"/>
      <c r="AQ94" s="130"/>
      <c r="AR94" s="128"/>
      <c r="AS94" s="128"/>
      <c r="AT94" s="128"/>
      <c r="AU94" s="128"/>
      <c r="AV94" s="128"/>
      <c r="AW94" s="130"/>
      <c r="AX94" s="128"/>
      <c r="AY94" s="130"/>
      <c r="AZ94" s="128"/>
      <c r="BA94" s="128"/>
      <c r="BB94" s="128"/>
      <c r="BC94" s="129"/>
      <c r="BD94" s="128"/>
      <c r="BE94" s="130"/>
      <c r="BF94" s="128"/>
      <c r="BG94" s="130"/>
      <c r="BH94" s="128"/>
      <c r="BI94" s="130"/>
      <c r="BJ94" s="128"/>
      <c r="BK94" s="128"/>
      <c r="BL94" s="128"/>
      <c r="BM94" s="128"/>
      <c r="BN94" s="128"/>
      <c r="BO94" s="130"/>
      <c r="BP94" s="128"/>
      <c r="BQ94" s="130"/>
      <c r="BR94" s="128"/>
      <c r="BS94" s="128"/>
      <c r="BT94" s="128"/>
      <c r="BU94" s="129"/>
      <c r="BV94" s="128"/>
      <c r="BW94" s="130"/>
      <c r="BX94" s="128"/>
      <c r="BY94" s="130"/>
      <c r="BZ94" s="128"/>
      <c r="CA94" s="130"/>
      <c r="CB94" s="128"/>
      <c r="CC94" s="128"/>
      <c r="CD94" s="128"/>
      <c r="CE94" s="128"/>
      <c r="CF94" s="128"/>
      <c r="CG94" s="130"/>
      <c r="CH94" s="128"/>
      <c r="CI94" s="130"/>
      <c r="CJ94" s="128"/>
      <c r="CK94" s="128"/>
      <c r="CL94" s="128"/>
      <c r="CM94" s="129"/>
      <c r="CN94" s="128"/>
      <c r="CO94" s="130"/>
      <c r="CP94" s="128"/>
      <c r="CQ94" s="130"/>
      <c r="CR94" s="128"/>
      <c r="CS94" s="130"/>
      <c r="CT94" s="128"/>
      <c r="CU94" s="128"/>
      <c r="CV94" s="128"/>
      <c r="CW94" s="128"/>
      <c r="CX94" s="128"/>
      <c r="CY94" s="130"/>
      <c r="CZ94" s="128"/>
      <c r="DA94" s="130"/>
      <c r="DB94" s="128"/>
      <c r="DC94" s="128"/>
      <c r="DD94" s="128"/>
      <c r="DE94" s="129"/>
      <c r="DF94" s="128"/>
    </row>
    <row r="95" spans="1:110">
      <c r="A95" s="70"/>
      <c r="B95" s="128"/>
      <c r="C95" s="128"/>
      <c r="D95" s="128"/>
      <c r="E95" s="128"/>
      <c r="F95" s="128"/>
      <c r="G95" s="128"/>
      <c r="H95" s="128"/>
      <c r="I95" s="128"/>
      <c r="J95" s="128"/>
      <c r="K95" s="128"/>
      <c r="L95" s="128"/>
      <c r="M95" s="128"/>
      <c r="N95" s="128"/>
      <c r="O95" s="128"/>
      <c r="P95" s="128"/>
      <c r="Q95" s="128"/>
      <c r="R95" s="128"/>
      <c r="S95" s="129"/>
      <c r="T95" s="128"/>
      <c r="U95" s="130"/>
      <c r="V95" s="128"/>
      <c r="W95" s="130"/>
      <c r="X95" s="128"/>
      <c r="Y95" s="130"/>
      <c r="Z95" s="128"/>
      <c r="AA95" s="128"/>
      <c r="AB95" s="128"/>
      <c r="AC95" s="128"/>
      <c r="AD95" s="128"/>
      <c r="AE95" s="130"/>
      <c r="AF95" s="128"/>
      <c r="AG95" s="130"/>
      <c r="AH95" s="128"/>
      <c r="AI95" s="128"/>
      <c r="AJ95" s="128"/>
      <c r="AK95" s="129"/>
      <c r="AL95" s="128"/>
      <c r="AM95" s="130"/>
      <c r="AN95" s="128"/>
      <c r="AO95" s="130"/>
      <c r="AP95" s="128"/>
      <c r="AQ95" s="130"/>
      <c r="AR95" s="128"/>
      <c r="AS95" s="128"/>
      <c r="AT95" s="128"/>
      <c r="AU95" s="128"/>
      <c r="AV95" s="128"/>
      <c r="AW95" s="130"/>
      <c r="AX95" s="128"/>
      <c r="AY95" s="130"/>
      <c r="AZ95" s="128"/>
      <c r="BA95" s="128"/>
      <c r="BB95" s="128"/>
      <c r="BC95" s="129"/>
      <c r="BD95" s="128"/>
      <c r="BE95" s="130"/>
      <c r="BF95" s="128"/>
      <c r="BG95" s="130"/>
      <c r="BH95" s="128"/>
      <c r="BI95" s="130"/>
      <c r="BJ95" s="128"/>
      <c r="BK95" s="128"/>
      <c r="BL95" s="128"/>
      <c r="BM95" s="128"/>
      <c r="BN95" s="128"/>
      <c r="BO95" s="130"/>
      <c r="BP95" s="128"/>
      <c r="BQ95" s="130"/>
      <c r="BR95" s="128"/>
      <c r="BS95" s="128"/>
      <c r="BT95" s="128"/>
      <c r="BU95" s="129"/>
      <c r="BV95" s="128"/>
      <c r="BW95" s="130"/>
      <c r="BX95" s="128"/>
      <c r="BY95" s="130"/>
      <c r="BZ95" s="128"/>
      <c r="CA95" s="130"/>
      <c r="CB95" s="128"/>
      <c r="CC95" s="128"/>
      <c r="CD95" s="128"/>
      <c r="CE95" s="128"/>
      <c r="CF95" s="128"/>
      <c r="CG95" s="130"/>
      <c r="CH95" s="128"/>
      <c r="CI95" s="130"/>
      <c r="CJ95" s="128"/>
      <c r="CK95" s="128"/>
      <c r="CL95" s="128"/>
      <c r="CM95" s="129"/>
      <c r="CN95" s="128"/>
      <c r="CO95" s="130"/>
      <c r="CP95" s="128"/>
      <c r="CQ95" s="130"/>
      <c r="CR95" s="128"/>
      <c r="CS95" s="130"/>
      <c r="CT95" s="128"/>
      <c r="CU95" s="128"/>
      <c r="CV95" s="128"/>
      <c r="CW95" s="128"/>
      <c r="CX95" s="128"/>
      <c r="CY95" s="130"/>
      <c r="CZ95" s="128"/>
      <c r="DA95" s="130"/>
      <c r="DB95" s="128"/>
      <c r="DC95" s="128"/>
      <c r="DD95" s="128"/>
      <c r="DE95" s="129"/>
      <c r="DF95" s="128"/>
    </row>
    <row r="96" spans="1:110">
      <c r="A96" s="70"/>
      <c r="B96" s="128"/>
      <c r="C96" s="128"/>
      <c r="D96" s="128"/>
      <c r="E96" s="128"/>
      <c r="F96" s="128"/>
      <c r="G96" s="128"/>
      <c r="H96" s="128"/>
      <c r="I96" s="128"/>
      <c r="J96" s="128"/>
      <c r="K96" s="128"/>
      <c r="L96" s="128"/>
      <c r="M96" s="128"/>
      <c r="N96" s="128"/>
      <c r="O96" s="128"/>
      <c r="P96" s="128"/>
      <c r="Q96" s="128"/>
      <c r="R96" s="128"/>
      <c r="S96" s="129"/>
      <c r="T96" s="128"/>
      <c r="U96" s="130"/>
      <c r="V96" s="128"/>
      <c r="W96" s="130"/>
      <c r="X96" s="128"/>
      <c r="Y96" s="130"/>
      <c r="Z96" s="128"/>
      <c r="AA96" s="128"/>
      <c r="AB96" s="128"/>
      <c r="AC96" s="128"/>
      <c r="AD96" s="128"/>
      <c r="AE96" s="130"/>
      <c r="AF96" s="128"/>
      <c r="AG96" s="130"/>
      <c r="AH96" s="128"/>
      <c r="AI96" s="128"/>
      <c r="AJ96" s="128"/>
      <c r="AK96" s="129"/>
      <c r="AL96" s="128"/>
      <c r="AM96" s="130"/>
      <c r="AN96" s="128"/>
      <c r="AO96" s="130"/>
      <c r="AP96" s="128"/>
      <c r="AQ96" s="130"/>
      <c r="AR96" s="128"/>
      <c r="AS96" s="128"/>
      <c r="AT96" s="128"/>
      <c r="AU96" s="128"/>
      <c r="AV96" s="128"/>
      <c r="AW96" s="130"/>
      <c r="AX96" s="128"/>
      <c r="AY96" s="130"/>
      <c r="AZ96" s="128"/>
      <c r="BA96" s="128"/>
      <c r="BB96" s="128"/>
      <c r="BC96" s="129"/>
      <c r="BD96" s="128"/>
      <c r="BE96" s="130"/>
      <c r="BF96" s="128"/>
      <c r="BG96" s="130"/>
      <c r="BH96" s="128"/>
      <c r="BI96" s="130"/>
      <c r="BJ96" s="128"/>
      <c r="BK96" s="128"/>
      <c r="BL96" s="128"/>
      <c r="BM96" s="128"/>
      <c r="BN96" s="128"/>
      <c r="BO96" s="130"/>
      <c r="BP96" s="128"/>
      <c r="BQ96" s="130"/>
      <c r="BR96" s="128"/>
      <c r="BS96" s="128"/>
      <c r="BT96" s="128"/>
      <c r="BU96" s="129"/>
      <c r="BV96" s="128"/>
      <c r="BW96" s="130"/>
      <c r="BX96" s="128"/>
      <c r="BY96" s="130"/>
      <c r="BZ96" s="128"/>
      <c r="CA96" s="130"/>
      <c r="CB96" s="128"/>
      <c r="CC96" s="128"/>
      <c r="CD96" s="128"/>
      <c r="CE96" s="128"/>
      <c r="CF96" s="128"/>
      <c r="CG96" s="130"/>
      <c r="CH96" s="128"/>
      <c r="CI96" s="130"/>
      <c r="CJ96" s="128"/>
      <c r="CK96" s="128"/>
      <c r="CL96" s="128"/>
      <c r="CM96" s="129"/>
      <c r="CN96" s="128"/>
      <c r="CO96" s="130"/>
      <c r="CP96" s="128"/>
      <c r="CQ96" s="130"/>
      <c r="CR96" s="128"/>
      <c r="CS96" s="130"/>
      <c r="CT96" s="128"/>
      <c r="CU96" s="128"/>
      <c r="CV96" s="128"/>
      <c r="CW96" s="128"/>
      <c r="CX96" s="128"/>
      <c r="CY96" s="130"/>
      <c r="CZ96" s="128"/>
      <c r="DA96" s="130"/>
      <c r="DB96" s="128"/>
      <c r="DC96" s="128"/>
      <c r="DD96" s="128"/>
      <c r="DE96" s="129"/>
      <c r="DF96" s="128"/>
    </row>
    <row r="97" spans="1:110">
      <c r="A97" s="70"/>
      <c r="B97" s="128"/>
      <c r="C97" s="128"/>
      <c r="D97" s="128"/>
      <c r="E97" s="128"/>
      <c r="F97" s="128"/>
      <c r="G97" s="128"/>
      <c r="H97" s="128"/>
      <c r="I97" s="128"/>
      <c r="J97" s="128"/>
      <c r="K97" s="128"/>
      <c r="L97" s="128"/>
      <c r="M97" s="128"/>
      <c r="N97" s="128"/>
      <c r="O97" s="128"/>
      <c r="P97" s="128"/>
      <c r="Q97" s="128"/>
      <c r="R97" s="128"/>
      <c r="S97" s="129"/>
      <c r="T97" s="128"/>
      <c r="U97" s="130"/>
      <c r="V97" s="128"/>
      <c r="W97" s="130"/>
      <c r="X97" s="128"/>
      <c r="Y97" s="130"/>
      <c r="Z97" s="128"/>
      <c r="AA97" s="128"/>
      <c r="AB97" s="128"/>
      <c r="AC97" s="128"/>
      <c r="AD97" s="128"/>
      <c r="AE97" s="130"/>
      <c r="AF97" s="128"/>
      <c r="AG97" s="130"/>
      <c r="AH97" s="128"/>
      <c r="AI97" s="128"/>
      <c r="AJ97" s="128"/>
      <c r="AK97" s="129"/>
      <c r="AL97" s="128"/>
      <c r="AM97" s="130"/>
      <c r="AN97" s="128"/>
      <c r="AO97" s="130"/>
      <c r="AP97" s="128"/>
      <c r="AQ97" s="130"/>
      <c r="AR97" s="128"/>
      <c r="AS97" s="128"/>
      <c r="AT97" s="128"/>
      <c r="AU97" s="128"/>
      <c r="AV97" s="128"/>
      <c r="AW97" s="130"/>
      <c r="AX97" s="128"/>
      <c r="AY97" s="130"/>
      <c r="AZ97" s="128"/>
      <c r="BA97" s="128"/>
      <c r="BB97" s="128"/>
      <c r="BC97" s="129"/>
      <c r="BD97" s="128"/>
      <c r="BE97" s="130"/>
      <c r="BF97" s="128"/>
      <c r="BG97" s="130"/>
      <c r="BH97" s="128"/>
      <c r="BI97" s="130"/>
      <c r="BJ97" s="128"/>
      <c r="BK97" s="128"/>
      <c r="BL97" s="128"/>
      <c r="BM97" s="128"/>
      <c r="BN97" s="128"/>
      <c r="BO97" s="130"/>
      <c r="BP97" s="128"/>
      <c r="BQ97" s="130"/>
      <c r="BR97" s="128"/>
      <c r="BS97" s="128"/>
      <c r="BT97" s="128"/>
      <c r="BU97" s="129"/>
      <c r="BV97" s="128"/>
      <c r="BW97" s="130"/>
      <c r="BX97" s="128"/>
      <c r="BY97" s="130"/>
      <c r="BZ97" s="128"/>
      <c r="CA97" s="130"/>
      <c r="CB97" s="128"/>
      <c r="CC97" s="128"/>
      <c r="CD97" s="128"/>
      <c r="CE97" s="128"/>
      <c r="CF97" s="128"/>
      <c r="CG97" s="130"/>
      <c r="CH97" s="128"/>
      <c r="CI97" s="130"/>
      <c r="CJ97" s="128"/>
      <c r="CK97" s="128"/>
      <c r="CL97" s="128"/>
      <c r="CM97" s="129"/>
      <c r="CN97" s="128"/>
      <c r="CO97" s="130"/>
      <c r="CP97" s="128"/>
      <c r="CQ97" s="130"/>
      <c r="CR97" s="128"/>
      <c r="CS97" s="130"/>
      <c r="CT97" s="128"/>
      <c r="CU97" s="128"/>
      <c r="CV97" s="128"/>
      <c r="CW97" s="128"/>
      <c r="CX97" s="128"/>
      <c r="CY97" s="130"/>
      <c r="CZ97" s="128"/>
      <c r="DA97" s="130"/>
      <c r="DB97" s="128"/>
      <c r="DC97" s="128"/>
      <c r="DD97" s="128"/>
      <c r="DE97" s="129"/>
      <c r="DF97" s="128"/>
    </row>
    <row r="98" spans="1:110">
      <c r="A98" s="70"/>
      <c r="B98" s="128"/>
      <c r="C98" s="128"/>
      <c r="D98" s="128"/>
      <c r="E98" s="128"/>
      <c r="F98" s="128"/>
      <c r="G98" s="128"/>
      <c r="H98" s="128"/>
      <c r="I98" s="128"/>
      <c r="J98" s="128"/>
      <c r="K98" s="128"/>
      <c r="L98" s="128"/>
      <c r="M98" s="128"/>
      <c r="N98" s="128"/>
      <c r="O98" s="128"/>
      <c r="P98" s="128"/>
      <c r="Q98" s="128"/>
      <c r="R98" s="128"/>
      <c r="S98" s="129"/>
      <c r="T98" s="128"/>
      <c r="U98" s="130"/>
      <c r="V98" s="128"/>
      <c r="W98" s="130"/>
      <c r="X98" s="128"/>
      <c r="Y98" s="130"/>
      <c r="Z98" s="128"/>
      <c r="AA98" s="128"/>
      <c r="AB98" s="128"/>
      <c r="AC98" s="128"/>
      <c r="AD98" s="128"/>
      <c r="AE98" s="130"/>
      <c r="AF98" s="128"/>
      <c r="AG98" s="130"/>
      <c r="AH98" s="128"/>
      <c r="AI98" s="128"/>
      <c r="AJ98" s="128"/>
      <c r="AK98" s="129"/>
      <c r="AL98" s="128"/>
      <c r="AM98" s="130"/>
      <c r="AN98" s="128"/>
      <c r="AO98" s="130"/>
      <c r="AP98" s="128"/>
      <c r="AQ98" s="130"/>
      <c r="AR98" s="128"/>
      <c r="AS98" s="128"/>
      <c r="AT98" s="128"/>
      <c r="AU98" s="128"/>
      <c r="AV98" s="128"/>
      <c r="AW98" s="130"/>
      <c r="AX98" s="128"/>
      <c r="AY98" s="130"/>
      <c r="AZ98" s="128"/>
      <c r="BA98" s="128"/>
      <c r="BB98" s="128"/>
      <c r="BC98" s="129"/>
      <c r="BD98" s="128"/>
      <c r="BE98" s="130"/>
      <c r="BF98" s="128"/>
      <c r="BG98" s="130"/>
      <c r="BH98" s="128"/>
      <c r="BI98" s="130"/>
      <c r="BJ98" s="128"/>
      <c r="BK98" s="128"/>
      <c r="BL98" s="128"/>
      <c r="BM98" s="128"/>
      <c r="BN98" s="128"/>
      <c r="BO98" s="130"/>
      <c r="BP98" s="128"/>
      <c r="BQ98" s="130"/>
      <c r="BR98" s="128"/>
      <c r="BS98" s="128"/>
      <c r="BT98" s="128"/>
      <c r="BU98" s="129"/>
      <c r="BV98" s="128"/>
      <c r="BW98" s="130"/>
      <c r="BX98" s="128"/>
      <c r="BY98" s="130"/>
      <c r="BZ98" s="128"/>
      <c r="CA98" s="130"/>
      <c r="CB98" s="128"/>
      <c r="CC98" s="128"/>
      <c r="CD98" s="128"/>
      <c r="CE98" s="128"/>
      <c r="CF98" s="128"/>
      <c r="CG98" s="130"/>
      <c r="CH98" s="128"/>
      <c r="CI98" s="130"/>
      <c r="CJ98" s="128"/>
      <c r="CK98" s="128"/>
      <c r="CL98" s="128"/>
      <c r="CM98" s="129"/>
      <c r="CN98" s="128"/>
      <c r="CO98" s="130"/>
      <c r="CP98" s="128"/>
      <c r="CQ98" s="130"/>
      <c r="CR98" s="128"/>
      <c r="CS98" s="130"/>
      <c r="CT98" s="128"/>
      <c r="CU98" s="128"/>
      <c r="CV98" s="128"/>
      <c r="CW98" s="128"/>
      <c r="CX98" s="128"/>
      <c r="CY98" s="130"/>
      <c r="CZ98" s="128"/>
      <c r="DA98" s="130"/>
      <c r="DB98" s="128"/>
      <c r="DC98" s="128"/>
      <c r="DD98" s="128"/>
      <c r="DE98" s="129"/>
      <c r="DF98" s="128"/>
    </row>
    <row r="99" spans="1:110">
      <c r="A99" s="70"/>
      <c r="B99" s="128"/>
      <c r="C99" s="128"/>
      <c r="D99" s="128"/>
      <c r="E99" s="128"/>
      <c r="F99" s="128"/>
      <c r="G99" s="128"/>
      <c r="H99" s="128"/>
      <c r="I99" s="128"/>
      <c r="J99" s="128"/>
      <c r="K99" s="128"/>
      <c r="L99" s="128"/>
      <c r="M99" s="128"/>
      <c r="N99" s="128"/>
      <c r="O99" s="128"/>
      <c r="P99" s="128"/>
      <c r="Q99" s="128"/>
      <c r="R99" s="128"/>
      <c r="S99" s="129"/>
      <c r="T99" s="128"/>
      <c r="U99" s="130"/>
      <c r="V99" s="128"/>
      <c r="W99" s="130"/>
      <c r="X99" s="128"/>
      <c r="Y99" s="130"/>
      <c r="Z99" s="128"/>
      <c r="AA99" s="128"/>
      <c r="AB99" s="128"/>
      <c r="AC99" s="128"/>
      <c r="AD99" s="128"/>
      <c r="AE99" s="130"/>
      <c r="AF99" s="128"/>
      <c r="AG99" s="130"/>
      <c r="AH99" s="128"/>
      <c r="AI99" s="128"/>
      <c r="AJ99" s="128"/>
      <c r="AK99" s="129"/>
      <c r="AL99" s="128"/>
      <c r="AM99" s="130"/>
      <c r="AN99" s="128"/>
      <c r="AO99" s="130"/>
      <c r="AP99" s="128"/>
      <c r="AQ99" s="130"/>
      <c r="AR99" s="128"/>
      <c r="AS99" s="128"/>
      <c r="AT99" s="128"/>
      <c r="AU99" s="128"/>
      <c r="AV99" s="128"/>
      <c r="AW99" s="130"/>
      <c r="AX99" s="128"/>
      <c r="AY99" s="130"/>
      <c r="AZ99" s="128"/>
      <c r="BA99" s="128"/>
      <c r="BB99" s="128"/>
      <c r="BC99" s="129"/>
      <c r="BD99" s="128"/>
      <c r="BE99" s="130"/>
      <c r="BF99" s="128"/>
      <c r="BG99" s="130"/>
      <c r="BH99" s="128"/>
      <c r="BI99" s="130"/>
      <c r="BJ99" s="128"/>
      <c r="BK99" s="128"/>
      <c r="BL99" s="128"/>
      <c r="BM99" s="128"/>
      <c r="BN99" s="128"/>
      <c r="BO99" s="130"/>
      <c r="BP99" s="128"/>
      <c r="BQ99" s="130"/>
      <c r="BR99" s="128"/>
      <c r="BS99" s="128"/>
      <c r="BT99" s="128"/>
      <c r="BU99" s="129"/>
      <c r="BV99" s="128"/>
      <c r="BW99" s="130"/>
      <c r="BX99" s="128"/>
      <c r="BY99" s="130"/>
      <c r="BZ99" s="128"/>
      <c r="CA99" s="130"/>
      <c r="CB99" s="128"/>
      <c r="CC99" s="128"/>
      <c r="CD99" s="128"/>
      <c r="CE99" s="128"/>
      <c r="CF99" s="128"/>
      <c r="CG99" s="130"/>
      <c r="CH99" s="128"/>
      <c r="CI99" s="130"/>
      <c r="CJ99" s="128"/>
      <c r="CK99" s="128"/>
      <c r="CL99" s="128"/>
      <c r="CM99" s="129"/>
      <c r="CN99" s="128"/>
      <c r="CO99" s="130"/>
      <c r="CP99" s="128"/>
      <c r="CQ99" s="130"/>
      <c r="CR99" s="128"/>
      <c r="CS99" s="130"/>
      <c r="CT99" s="128"/>
      <c r="CU99" s="128"/>
      <c r="CV99" s="128"/>
      <c r="CW99" s="128"/>
      <c r="CX99" s="128"/>
      <c r="CY99" s="130"/>
      <c r="CZ99" s="128"/>
      <c r="DA99" s="130"/>
      <c r="DB99" s="128"/>
      <c r="DC99" s="128"/>
      <c r="DD99" s="128"/>
      <c r="DE99" s="129"/>
      <c r="DF99" s="128"/>
    </row>
    <row r="100" spans="1:110">
      <c r="A100" s="70"/>
      <c r="B100" s="128"/>
      <c r="C100" s="128"/>
      <c r="D100" s="128"/>
      <c r="E100" s="128"/>
      <c r="F100" s="128"/>
      <c r="G100" s="128"/>
      <c r="H100" s="128"/>
      <c r="I100" s="128"/>
      <c r="J100" s="128"/>
      <c r="K100" s="128"/>
      <c r="L100" s="128"/>
      <c r="M100" s="128"/>
      <c r="N100" s="128"/>
      <c r="O100" s="128"/>
      <c r="P100" s="128"/>
      <c r="Q100" s="128"/>
      <c r="R100" s="128"/>
      <c r="S100" s="129"/>
      <c r="T100" s="128"/>
      <c r="U100" s="130"/>
      <c r="V100" s="128"/>
      <c r="W100" s="130"/>
      <c r="X100" s="128"/>
      <c r="Y100" s="130"/>
      <c r="Z100" s="128"/>
      <c r="AA100" s="128"/>
      <c r="AB100" s="128"/>
      <c r="AC100" s="128"/>
      <c r="AD100" s="128"/>
      <c r="AE100" s="130"/>
      <c r="AF100" s="128"/>
      <c r="AG100" s="130"/>
      <c r="AH100" s="128"/>
      <c r="AI100" s="128"/>
      <c r="AJ100" s="128"/>
      <c r="AK100" s="129"/>
      <c r="AL100" s="128"/>
      <c r="AM100" s="130"/>
      <c r="AN100" s="128"/>
      <c r="AO100" s="130"/>
      <c r="AP100" s="128"/>
      <c r="AQ100" s="130"/>
      <c r="AR100" s="128"/>
      <c r="AS100" s="128"/>
      <c r="AT100" s="128"/>
      <c r="AU100" s="128"/>
      <c r="AV100" s="128"/>
      <c r="AW100" s="130"/>
      <c r="AX100" s="128"/>
      <c r="AY100" s="130"/>
      <c r="AZ100" s="128"/>
      <c r="BA100" s="128"/>
      <c r="BB100" s="128"/>
      <c r="BC100" s="129"/>
      <c r="BD100" s="128"/>
      <c r="BE100" s="130"/>
      <c r="BF100" s="128"/>
      <c r="BG100" s="130"/>
      <c r="BH100" s="128"/>
      <c r="BI100" s="130"/>
      <c r="BJ100" s="128"/>
      <c r="BK100" s="128"/>
      <c r="BL100" s="128"/>
      <c r="BM100" s="128"/>
      <c r="BN100" s="128"/>
      <c r="BO100" s="130"/>
      <c r="BP100" s="128"/>
      <c r="BQ100" s="130"/>
      <c r="BR100" s="128"/>
      <c r="BS100" s="128"/>
      <c r="BT100" s="128"/>
      <c r="BU100" s="129"/>
      <c r="BV100" s="128"/>
      <c r="BW100" s="130"/>
      <c r="BX100" s="128"/>
      <c r="BY100" s="130"/>
      <c r="BZ100" s="128"/>
      <c r="CA100" s="130"/>
      <c r="CB100" s="128"/>
      <c r="CC100" s="128"/>
      <c r="CD100" s="128"/>
      <c r="CE100" s="128"/>
      <c r="CF100" s="128"/>
      <c r="CG100" s="130"/>
      <c r="CH100" s="128"/>
      <c r="CI100" s="130"/>
      <c r="CJ100" s="128"/>
      <c r="CK100" s="128"/>
      <c r="CL100" s="128"/>
      <c r="CM100" s="129"/>
      <c r="CN100" s="128"/>
      <c r="CO100" s="130"/>
      <c r="CP100" s="128"/>
      <c r="CQ100" s="130"/>
      <c r="CR100" s="128"/>
      <c r="CS100" s="130"/>
      <c r="CT100" s="128"/>
      <c r="CU100" s="128"/>
      <c r="CV100" s="128"/>
      <c r="CW100" s="128"/>
      <c r="CX100" s="128"/>
      <c r="CY100" s="130"/>
      <c r="CZ100" s="128"/>
      <c r="DA100" s="130"/>
      <c r="DB100" s="128"/>
      <c r="DC100" s="128"/>
      <c r="DD100" s="128"/>
      <c r="DE100" s="129"/>
      <c r="DF100" s="128"/>
    </row>
    <row r="101" spans="1:110">
      <c r="A101" s="70"/>
      <c r="B101" s="128"/>
      <c r="C101" s="128"/>
      <c r="D101" s="128"/>
      <c r="E101" s="128"/>
      <c r="F101" s="128"/>
      <c r="G101" s="128"/>
      <c r="H101" s="128"/>
      <c r="I101" s="128"/>
      <c r="J101" s="128"/>
      <c r="K101" s="128"/>
      <c r="L101" s="128"/>
      <c r="M101" s="128"/>
      <c r="N101" s="128"/>
      <c r="O101" s="128"/>
      <c r="P101" s="128"/>
      <c r="Q101" s="128"/>
      <c r="R101" s="128"/>
      <c r="S101" s="129"/>
      <c r="T101" s="128"/>
      <c r="U101" s="130"/>
      <c r="V101" s="128"/>
      <c r="W101" s="130"/>
      <c r="X101" s="128"/>
      <c r="Y101" s="130"/>
      <c r="Z101" s="128"/>
      <c r="AA101" s="128"/>
      <c r="AB101" s="128"/>
      <c r="AC101" s="128"/>
      <c r="AD101" s="128"/>
      <c r="AE101" s="130"/>
      <c r="AF101" s="128"/>
      <c r="AG101" s="130"/>
      <c r="AH101" s="128"/>
      <c r="AI101" s="128"/>
      <c r="AJ101" s="128"/>
      <c r="AK101" s="129"/>
      <c r="AL101" s="128"/>
      <c r="AM101" s="130"/>
      <c r="AN101" s="128"/>
      <c r="AO101" s="130"/>
      <c r="AP101" s="128"/>
      <c r="AQ101" s="130"/>
      <c r="AR101" s="128"/>
      <c r="AS101" s="128"/>
      <c r="AT101" s="128"/>
      <c r="AU101" s="128"/>
      <c r="AV101" s="128"/>
      <c r="AW101" s="130"/>
      <c r="AX101" s="128"/>
      <c r="AY101" s="130"/>
      <c r="AZ101" s="128"/>
      <c r="BA101" s="128"/>
      <c r="BB101" s="128"/>
      <c r="BC101" s="129"/>
      <c r="BD101" s="128"/>
      <c r="BE101" s="130"/>
      <c r="BF101" s="128"/>
      <c r="BG101" s="130"/>
      <c r="BH101" s="128"/>
      <c r="BI101" s="130"/>
      <c r="BJ101" s="128"/>
      <c r="BK101" s="128"/>
      <c r="BL101" s="128"/>
      <c r="BM101" s="128"/>
      <c r="BN101" s="128"/>
      <c r="BO101" s="130"/>
      <c r="BP101" s="128"/>
      <c r="BQ101" s="130"/>
      <c r="BR101" s="128"/>
      <c r="BS101" s="128"/>
      <c r="BT101" s="128"/>
      <c r="BU101" s="129"/>
      <c r="BV101" s="128"/>
      <c r="BW101" s="130"/>
      <c r="BX101" s="128"/>
      <c r="BY101" s="130"/>
      <c r="BZ101" s="128"/>
      <c r="CA101" s="130"/>
      <c r="CB101" s="128"/>
      <c r="CC101" s="128"/>
      <c r="CD101" s="128"/>
      <c r="CE101" s="128"/>
      <c r="CF101" s="128"/>
      <c r="CG101" s="130"/>
      <c r="CH101" s="128"/>
      <c r="CI101" s="130"/>
      <c r="CJ101" s="128"/>
      <c r="CK101" s="128"/>
      <c r="CL101" s="128"/>
      <c r="CM101" s="129"/>
      <c r="CN101" s="128"/>
      <c r="CO101" s="130"/>
      <c r="CP101" s="128"/>
      <c r="CQ101" s="130"/>
      <c r="CR101" s="128"/>
      <c r="CS101" s="130"/>
      <c r="CT101" s="128"/>
      <c r="CU101" s="128"/>
      <c r="CV101" s="128"/>
      <c r="CW101" s="128"/>
      <c r="CX101" s="128"/>
      <c r="CY101" s="130"/>
      <c r="CZ101" s="128"/>
      <c r="DA101" s="130"/>
      <c r="DB101" s="128"/>
      <c r="DC101" s="128"/>
      <c r="DD101" s="128"/>
      <c r="DE101" s="129"/>
      <c r="DF101" s="128"/>
    </row>
    <row r="102" spans="1:110">
      <c r="A102" s="70"/>
      <c r="B102" s="128"/>
      <c r="C102" s="128"/>
      <c r="D102" s="128"/>
      <c r="E102" s="128"/>
      <c r="F102" s="128"/>
      <c r="G102" s="128"/>
      <c r="H102" s="128"/>
      <c r="I102" s="128"/>
      <c r="J102" s="128"/>
      <c r="K102" s="128"/>
      <c r="L102" s="128"/>
      <c r="M102" s="128"/>
      <c r="N102" s="128"/>
      <c r="O102" s="128"/>
      <c r="P102" s="128"/>
      <c r="Q102" s="128"/>
      <c r="R102" s="128"/>
      <c r="S102" s="129"/>
      <c r="T102" s="128"/>
      <c r="U102" s="130"/>
      <c r="V102" s="128"/>
      <c r="W102" s="130"/>
      <c r="X102" s="128"/>
      <c r="Y102" s="130"/>
      <c r="Z102" s="128"/>
      <c r="AA102" s="128"/>
      <c r="AB102" s="128"/>
      <c r="AC102" s="128"/>
      <c r="AD102" s="128"/>
      <c r="AE102" s="130"/>
      <c r="AF102" s="128"/>
      <c r="AG102" s="130"/>
      <c r="AH102" s="128"/>
      <c r="AI102" s="128"/>
      <c r="AJ102" s="128"/>
      <c r="AK102" s="129"/>
      <c r="AL102" s="128"/>
      <c r="AM102" s="130"/>
      <c r="AN102" s="128"/>
      <c r="AO102" s="130"/>
      <c r="AP102" s="128"/>
      <c r="AQ102" s="130"/>
      <c r="AR102" s="128"/>
      <c r="AS102" s="128"/>
      <c r="AT102" s="128"/>
      <c r="AU102" s="128"/>
      <c r="AV102" s="128"/>
      <c r="AW102" s="130"/>
      <c r="AX102" s="128"/>
      <c r="AY102" s="130"/>
      <c r="AZ102" s="128"/>
      <c r="BA102" s="128"/>
      <c r="BB102" s="128"/>
      <c r="BC102" s="129"/>
      <c r="BD102" s="128"/>
      <c r="BE102" s="130"/>
      <c r="BF102" s="128"/>
      <c r="BG102" s="130"/>
      <c r="BH102" s="128"/>
      <c r="BI102" s="130"/>
      <c r="BJ102" s="128"/>
      <c r="BK102" s="128"/>
      <c r="BL102" s="128"/>
      <c r="BM102" s="128"/>
      <c r="BN102" s="128"/>
      <c r="BO102" s="130"/>
      <c r="BP102" s="128"/>
      <c r="BQ102" s="130"/>
      <c r="BR102" s="128"/>
      <c r="BS102" s="128"/>
      <c r="BT102" s="128"/>
      <c r="BU102" s="129"/>
      <c r="BV102" s="128"/>
      <c r="BW102" s="130"/>
      <c r="BX102" s="128"/>
      <c r="BY102" s="130"/>
      <c r="BZ102" s="128"/>
      <c r="CA102" s="130"/>
      <c r="CB102" s="128"/>
      <c r="CC102" s="128"/>
      <c r="CD102" s="128"/>
      <c r="CE102" s="128"/>
      <c r="CF102" s="128"/>
      <c r="CG102" s="130"/>
      <c r="CH102" s="128"/>
      <c r="CI102" s="130"/>
      <c r="CJ102" s="128"/>
      <c r="CK102" s="128"/>
      <c r="CL102" s="128"/>
      <c r="CM102" s="129"/>
      <c r="CN102" s="128"/>
      <c r="CO102" s="130"/>
      <c r="CP102" s="128"/>
      <c r="CQ102" s="130"/>
      <c r="CR102" s="128"/>
      <c r="CS102" s="130"/>
      <c r="CT102" s="128"/>
      <c r="CU102" s="128"/>
      <c r="CV102" s="128"/>
      <c r="CW102" s="128"/>
      <c r="CX102" s="128"/>
      <c r="CY102" s="130"/>
      <c r="CZ102" s="128"/>
      <c r="DA102" s="130"/>
      <c r="DB102" s="128"/>
      <c r="DC102" s="128"/>
      <c r="DD102" s="128"/>
      <c r="DE102" s="129"/>
      <c r="DF102" s="128"/>
    </row>
    <row r="103" spans="1:110">
      <c r="A103" s="70"/>
      <c r="B103" s="128"/>
      <c r="C103" s="128"/>
      <c r="D103" s="128"/>
      <c r="E103" s="128"/>
      <c r="F103" s="128"/>
      <c r="G103" s="128"/>
      <c r="H103" s="128"/>
      <c r="I103" s="128"/>
      <c r="J103" s="128"/>
      <c r="K103" s="128"/>
      <c r="L103" s="128"/>
      <c r="M103" s="128"/>
      <c r="N103" s="128"/>
      <c r="O103" s="128"/>
      <c r="P103" s="128"/>
      <c r="Q103" s="128"/>
      <c r="R103" s="128"/>
      <c r="S103" s="129"/>
      <c r="T103" s="128"/>
      <c r="U103" s="130"/>
      <c r="V103" s="128"/>
      <c r="W103" s="130"/>
      <c r="X103" s="128"/>
      <c r="Y103" s="130"/>
      <c r="Z103" s="128"/>
      <c r="AA103" s="128"/>
      <c r="AB103" s="128"/>
      <c r="AC103" s="128"/>
      <c r="AD103" s="128"/>
      <c r="AE103" s="130"/>
      <c r="AF103" s="128"/>
      <c r="AG103" s="130"/>
      <c r="AH103" s="128"/>
      <c r="AI103" s="128"/>
      <c r="AJ103" s="128"/>
      <c r="AK103" s="129"/>
      <c r="AL103" s="128"/>
      <c r="AM103" s="130"/>
      <c r="AN103" s="128"/>
      <c r="AO103" s="130"/>
      <c r="AP103" s="128"/>
      <c r="AQ103" s="130"/>
      <c r="AR103" s="128"/>
      <c r="AS103" s="128"/>
      <c r="AT103" s="128"/>
      <c r="AU103" s="128"/>
      <c r="AV103" s="128"/>
      <c r="AW103" s="130"/>
      <c r="AX103" s="128"/>
      <c r="AY103" s="130"/>
      <c r="AZ103" s="128"/>
      <c r="BA103" s="128"/>
      <c r="BB103" s="128"/>
      <c r="BC103" s="129"/>
      <c r="BD103" s="128"/>
      <c r="BE103" s="130"/>
      <c r="BF103" s="128"/>
      <c r="BG103" s="130"/>
      <c r="BH103" s="128"/>
      <c r="BI103" s="130"/>
      <c r="BJ103" s="128"/>
      <c r="BK103" s="128"/>
      <c r="BL103" s="128"/>
      <c r="BM103" s="128"/>
      <c r="BN103" s="128"/>
      <c r="BO103" s="130"/>
      <c r="BP103" s="128"/>
      <c r="BQ103" s="130"/>
      <c r="BR103" s="128"/>
      <c r="BS103" s="128"/>
      <c r="BT103" s="128"/>
      <c r="BU103" s="129"/>
      <c r="BV103" s="128"/>
      <c r="BW103" s="130"/>
      <c r="BX103" s="128"/>
      <c r="BY103" s="130"/>
      <c r="BZ103" s="128"/>
      <c r="CA103" s="130"/>
      <c r="CB103" s="128"/>
      <c r="CC103" s="128"/>
      <c r="CD103" s="128"/>
      <c r="CE103" s="128"/>
      <c r="CF103" s="128"/>
      <c r="CG103" s="130"/>
      <c r="CH103" s="128"/>
      <c r="CI103" s="130"/>
      <c r="CJ103" s="128"/>
      <c r="CK103" s="128"/>
      <c r="CL103" s="128"/>
      <c r="CM103" s="129"/>
      <c r="CN103" s="128"/>
      <c r="CO103" s="130"/>
      <c r="CP103" s="128"/>
      <c r="CQ103" s="130"/>
      <c r="CR103" s="128"/>
      <c r="CS103" s="130"/>
      <c r="CT103" s="128"/>
      <c r="CU103" s="128"/>
      <c r="CV103" s="128"/>
      <c r="CW103" s="128"/>
      <c r="CX103" s="128"/>
      <c r="CY103" s="130"/>
      <c r="CZ103" s="128"/>
      <c r="DA103" s="130"/>
      <c r="DB103" s="128"/>
      <c r="DC103" s="128"/>
      <c r="DD103" s="128"/>
      <c r="DE103" s="129"/>
      <c r="DF103" s="128"/>
    </row>
    <row r="104" spans="1:110">
      <c r="A104" s="70"/>
      <c r="B104" s="128"/>
      <c r="C104" s="128"/>
      <c r="D104" s="128"/>
      <c r="E104" s="128"/>
      <c r="F104" s="128"/>
      <c r="G104" s="128"/>
      <c r="H104" s="128"/>
      <c r="I104" s="128"/>
      <c r="J104" s="128"/>
      <c r="K104" s="128"/>
      <c r="L104" s="128"/>
      <c r="M104" s="128"/>
      <c r="N104" s="128"/>
      <c r="O104" s="128"/>
      <c r="P104" s="128"/>
      <c r="Q104" s="128"/>
      <c r="R104" s="128"/>
      <c r="S104" s="129"/>
      <c r="T104" s="128"/>
      <c r="U104" s="130"/>
      <c r="V104" s="128"/>
      <c r="W104" s="130"/>
      <c r="X104" s="128"/>
      <c r="Y104" s="130"/>
      <c r="Z104" s="128"/>
      <c r="AA104" s="128"/>
      <c r="AB104" s="128"/>
      <c r="AC104" s="128"/>
      <c r="AD104" s="128"/>
      <c r="AE104" s="130"/>
      <c r="AF104" s="128"/>
      <c r="AG104" s="130"/>
      <c r="AH104" s="128"/>
      <c r="AI104" s="128"/>
      <c r="AJ104" s="128"/>
      <c r="AK104" s="129"/>
      <c r="AL104" s="128"/>
      <c r="AM104" s="130"/>
      <c r="AN104" s="128"/>
      <c r="AO104" s="130"/>
      <c r="AP104" s="128"/>
      <c r="AQ104" s="130"/>
      <c r="AR104" s="128"/>
      <c r="AS104" s="128"/>
      <c r="AT104" s="128"/>
      <c r="AU104" s="128"/>
      <c r="AV104" s="128"/>
      <c r="AW104" s="130"/>
      <c r="AX104" s="128"/>
      <c r="AY104" s="130"/>
      <c r="AZ104" s="128"/>
      <c r="BA104" s="128"/>
      <c r="BB104" s="128"/>
      <c r="BC104" s="129"/>
      <c r="BD104" s="128"/>
      <c r="BE104" s="130"/>
      <c r="BF104" s="128"/>
      <c r="BG104" s="130"/>
      <c r="BH104" s="128"/>
      <c r="BI104" s="130"/>
      <c r="BJ104" s="128"/>
      <c r="BK104" s="128"/>
      <c r="BL104" s="128"/>
      <c r="BM104" s="128"/>
      <c r="BN104" s="128"/>
      <c r="BO104" s="130"/>
      <c r="BP104" s="128"/>
      <c r="BQ104" s="130"/>
      <c r="BR104" s="128"/>
      <c r="BS104" s="128"/>
      <c r="BT104" s="128"/>
      <c r="BU104" s="129"/>
      <c r="BV104" s="128"/>
      <c r="BW104" s="130"/>
      <c r="BX104" s="128"/>
      <c r="BY104" s="130"/>
      <c r="BZ104" s="128"/>
      <c r="CA104" s="130"/>
      <c r="CB104" s="128"/>
      <c r="CC104" s="128"/>
      <c r="CD104" s="128"/>
      <c r="CE104" s="128"/>
      <c r="CF104" s="128"/>
      <c r="CG104" s="130"/>
      <c r="CH104" s="128"/>
      <c r="CI104" s="130"/>
      <c r="CJ104" s="128"/>
      <c r="CK104" s="128"/>
      <c r="CL104" s="128"/>
      <c r="CM104" s="129"/>
      <c r="CN104" s="128"/>
      <c r="CO104" s="130"/>
      <c r="CP104" s="128"/>
      <c r="CQ104" s="130"/>
      <c r="CR104" s="128"/>
      <c r="CS104" s="130"/>
      <c r="CT104" s="128"/>
      <c r="CU104" s="128"/>
      <c r="CV104" s="128"/>
      <c r="CW104" s="128"/>
      <c r="CX104" s="128"/>
      <c r="CY104" s="130"/>
      <c r="CZ104" s="128"/>
      <c r="DA104" s="130"/>
      <c r="DB104" s="128"/>
      <c r="DC104" s="128"/>
      <c r="DD104" s="128"/>
      <c r="DE104" s="129"/>
      <c r="DF104" s="128"/>
    </row>
    <row r="105" spans="1:110">
      <c r="A105" s="70"/>
      <c r="B105" s="128"/>
      <c r="C105" s="128"/>
      <c r="D105" s="128"/>
      <c r="E105" s="128"/>
      <c r="F105" s="128"/>
      <c r="G105" s="128"/>
      <c r="H105" s="128"/>
      <c r="I105" s="128"/>
      <c r="J105" s="128"/>
      <c r="K105" s="128"/>
      <c r="L105" s="128"/>
      <c r="M105" s="128"/>
      <c r="N105" s="128"/>
      <c r="O105" s="128"/>
      <c r="P105" s="128"/>
      <c r="Q105" s="128"/>
      <c r="R105" s="128"/>
      <c r="S105" s="129"/>
      <c r="T105" s="128"/>
      <c r="U105" s="130"/>
      <c r="V105" s="128"/>
      <c r="W105" s="130"/>
      <c r="X105" s="128"/>
      <c r="Y105" s="130"/>
      <c r="Z105" s="128"/>
      <c r="AA105" s="128"/>
      <c r="AB105" s="128"/>
      <c r="AC105" s="128"/>
      <c r="AD105" s="128"/>
      <c r="AE105" s="130"/>
      <c r="AF105" s="128"/>
      <c r="AG105" s="130"/>
      <c r="AH105" s="128"/>
      <c r="AI105" s="128"/>
      <c r="AJ105" s="128"/>
      <c r="AK105" s="129"/>
      <c r="AL105" s="128"/>
      <c r="AM105" s="130"/>
      <c r="AN105" s="128"/>
      <c r="AO105" s="130"/>
      <c r="AP105" s="128"/>
      <c r="AQ105" s="130"/>
      <c r="AR105" s="128"/>
      <c r="AS105" s="128"/>
      <c r="AT105" s="128"/>
      <c r="AU105" s="128"/>
      <c r="AV105" s="128"/>
      <c r="AW105" s="130"/>
      <c r="AX105" s="128"/>
      <c r="AY105" s="130"/>
      <c r="AZ105" s="128"/>
      <c r="BA105" s="128"/>
      <c r="BB105" s="128"/>
      <c r="BC105" s="129"/>
      <c r="BD105" s="128"/>
      <c r="BE105" s="130"/>
      <c r="BF105" s="128"/>
      <c r="BG105" s="130"/>
      <c r="BH105" s="128"/>
      <c r="BI105" s="130"/>
      <c r="BJ105" s="128"/>
      <c r="BK105" s="128"/>
      <c r="BL105" s="128"/>
      <c r="BM105" s="128"/>
      <c r="BN105" s="128"/>
      <c r="BO105" s="130"/>
      <c r="BP105" s="128"/>
      <c r="BQ105" s="130"/>
      <c r="BR105" s="128"/>
      <c r="BS105" s="128"/>
      <c r="BT105" s="128"/>
      <c r="BU105" s="129"/>
      <c r="BV105" s="128"/>
      <c r="BW105" s="130"/>
      <c r="BX105" s="128"/>
      <c r="BY105" s="130"/>
      <c r="BZ105" s="128"/>
      <c r="CA105" s="130"/>
      <c r="CB105" s="128"/>
      <c r="CC105" s="128"/>
      <c r="CD105" s="128"/>
      <c r="CE105" s="128"/>
      <c r="CF105" s="128"/>
      <c r="CG105" s="130"/>
      <c r="CH105" s="128"/>
      <c r="CI105" s="130"/>
      <c r="CJ105" s="128"/>
      <c r="CK105" s="128"/>
      <c r="CL105" s="128"/>
      <c r="CM105" s="129"/>
      <c r="CN105" s="128"/>
      <c r="CO105" s="130"/>
      <c r="CP105" s="128"/>
      <c r="CQ105" s="130"/>
      <c r="CR105" s="128"/>
      <c r="CS105" s="130"/>
      <c r="CT105" s="128"/>
      <c r="CU105" s="128"/>
      <c r="CV105" s="128"/>
      <c r="CW105" s="128"/>
      <c r="CX105" s="128"/>
      <c r="CY105" s="130"/>
      <c r="CZ105" s="128"/>
      <c r="DA105" s="130"/>
      <c r="DB105" s="128"/>
      <c r="DC105" s="128"/>
      <c r="DD105" s="128"/>
      <c r="DE105" s="129"/>
      <c r="DF105" s="128"/>
    </row>
    <row r="106" spans="1:110">
      <c r="A106" s="70"/>
      <c r="B106" s="128"/>
      <c r="C106" s="128"/>
      <c r="D106" s="128"/>
      <c r="E106" s="128"/>
      <c r="F106" s="128"/>
      <c r="G106" s="128"/>
      <c r="H106" s="128"/>
      <c r="I106" s="128"/>
      <c r="J106" s="128"/>
      <c r="K106" s="128"/>
      <c r="L106" s="128"/>
      <c r="M106" s="128"/>
      <c r="N106" s="128"/>
      <c r="O106" s="128"/>
      <c r="P106" s="128"/>
      <c r="Q106" s="128"/>
      <c r="R106" s="128"/>
      <c r="S106" s="129"/>
      <c r="T106" s="128"/>
      <c r="U106" s="130"/>
      <c r="V106" s="128"/>
      <c r="W106" s="130"/>
      <c r="X106" s="128"/>
      <c r="Y106" s="130"/>
      <c r="Z106" s="128"/>
      <c r="AA106" s="128"/>
      <c r="AB106" s="128"/>
      <c r="AC106" s="128"/>
      <c r="AD106" s="128"/>
      <c r="AE106" s="130"/>
      <c r="AF106" s="128"/>
      <c r="AG106" s="130"/>
      <c r="AH106" s="128"/>
      <c r="AI106" s="128"/>
      <c r="AJ106" s="128"/>
      <c r="AK106" s="129"/>
      <c r="AL106" s="128"/>
      <c r="AM106" s="130"/>
      <c r="AN106" s="128"/>
      <c r="AO106" s="130"/>
      <c r="AP106" s="128"/>
      <c r="AQ106" s="130"/>
      <c r="AR106" s="128"/>
      <c r="AS106" s="128"/>
      <c r="AT106" s="128"/>
      <c r="AU106" s="128"/>
      <c r="AV106" s="128"/>
      <c r="AW106" s="130"/>
      <c r="AX106" s="128"/>
      <c r="AY106" s="130"/>
      <c r="AZ106" s="128"/>
      <c r="BA106" s="128"/>
      <c r="BB106" s="128"/>
      <c r="BC106" s="129"/>
      <c r="BD106" s="128"/>
      <c r="BE106" s="130"/>
      <c r="BF106" s="128"/>
      <c r="BG106" s="130"/>
      <c r="BH106" s="128"/>
      <c r="BI106" s="130"/>
      <c r="BJ106" s="128"/>
      <c r="BK106" s="128"/>
      <c r="BL106" s="128"/>
      <c r="BM106" s="128"/>
      <c r="BN106" s="128"/>
      <c r="BO106" s="130"/>
      <c r="BP106" s="128"/>
      <c r="BQ106" s="130"/>
      <c r="BR106" s="128"/>
      <c r="BS106" s="128"/>
      <c r="BT106" s="128"/>
      <c r="BU106" s="129"/>
      <c r="BV106" s="128"/>
      <c r="BW106" s="130"/>
      <c r="BX106" s="128"/>
      <c r="BY106" s="130"/>
      <c r="BZ106" s="128"/>
      <c r="CA106" s="130"/>
      <c r="CB106" s="128"/>
      <c r="CC106" s="128"/>
      <c r="CD106" s="128"/>
      <c r="CE106" s="128"/>
      <c r="CF106" s="128"/>
      <c r="CG106" s="130"/>
      <c r="CH106" s="128"/>
      <c r="CI106" s="130"/>
      <c r="CJ106" s="128"/>
      <c r="CK106" s="128"/>
      <c r="CL106" s="128"/>
      <c r="CM106" s="129"/>
      <c r="CN106" s="128"/>
      <c r="CO106" s="130"/>
      <c r="CP106" s="128"/>
      <c r="CQ106" s="130"/>
      <c r="CR106" s="128"/>
      <c r="CS106" s="130"/>
      <c r="CT106" s="128"/>
      <c r="CU106" s="128"/>
      <c r="CV106" s="128"/>
      <c r="CW106" s="128"/>
      <c r="CX106" s="128"/>
      <c r="CY106" s="130"/>
      <c r="CZ106" s="128"/>
      <c r="DA106" s="130"/>
      <c r="DB106" s="128"/>
      <c r="DC106" s="128"/>
      <c r="DD106" s="128"/>
      <c r="DE106" s="129"/>
      <c r="DF106" s="128"/>
    </row>
    <row r="107" spans="1:110">
      <c r="A107" s="70"/>
      <c r="B107" s="128"/>
      <c r="C107" s="128"/>
      <c r="D107" s="128"/>
      <c r="E107" s="128"/>
      <c r="F107" s="128"/>
      <c r="G107" s="128"/>
      <c r="H107" s="128"/>
      <c r="I107" s="128"/>
      <c r="J107" s="128"/>
      <c r="K107" s="128"/>
      <c r="L107" s="128"/>
      <c r="M107" s="128"/>
      <c r="N107" s="128"/>
      <c r="O107" s="128"/>
      <c r="P107" s="128"/>
      <c r="Q107" s="128"/>
      <c r="R107" s="128"/>
      <c r="S107" s="129"/>
      <c r="T107" s="128"/>
      <c r="U107" s="130"/>
      <c r="V107" s="128"/>
      <c r="W107" s="130"/>
      <c r="X107" s="128"/>
      <c r="Y107" s="130"/>
      <c r="Z107" s="128"/>
      <c r="AA107" s="128"/>
      <c r="AB107" s="128"/>
      <c r="AC107" s="128"/>
      <c r="AD107" s="128"/>
      <c r="AE107" s="130"/>
      <c r="AF107" s="128"/>
      <c r="AG107" s="130"/>
      <c r="AH107" s="128"/>
      <c r="AI107" s="128"/>
      <c r="AJ107" s="128"/>
      <c r="AK107" s="129"/>
      <c r="AL107" s="128"/>
      <c r="AM107" s="130"/>
      <c r="AN107" s="128"/>
      <c r="AO107" s="130"/>
      <c r="AP107" s="128"/>
      <c r="AQ107" s="130"/>
      <c r="AR107" s="128"/>
      <c r="AS107" s="128"/>
      <c r="AT107" s="128"/>
      <c r="AU107" s="128"/>
      <c r="AV107" s="128"/>
      <c r="AW107" s="130"/>
      <c r="AX107" s="128"/>
      <c r="AY107" s="130"/>
      <c r="AZ107" s="128"/>
      <c r="BA107" s="128"/>
      <c r="BB107" s="128"/>
      <c r="BC107" s="129"/>
      <c r="BD107" s="128"/>
      <c r="BE107" s="130"/>
      <c r="BF107" s="128"/>
      <c r="BG107" s="130"/>
      <c r="BH107" s="128"/>
      <c r="BI107" s="130"/>
      <c r="BJ107" s="128"/>
      <c r="BK107" s="128"/>
      <c r="BL107" s="128"/>
      <c r="BM107" s="128"/>
      <c r="BN107" s="128"/>
      <c r="BO107" s="130"/>
      <c r="BP107" s="128"/>
      <c r="BQ107" s="130"/>
      <c r="BR107" s="128"/>
      <c r="BS107" s="128"/>
      <c r="BT107" s="128"/>
      <c r="BU107" s="129"/>
      <c r="BV107" s="128"/>
      <c r="BW107" s="130"/>
      <c r="BX107" s="128"/>
      <c r="BY107" s="130"/>
      <c r="BZ107" s="128"/>
      <c r="CA107" s="130"/>
      <c r="CB107" s="128"/>
      <c r="CC107" s="128"/>
      <c r="CD107" s="128"/>
      <c r="CE107" s="128"/>
      <c r="CF107" s="128"/>
      <c r="CG107" s="130"/>
      <c r="CH107" s="128"/>
      <c r="CI107" s="130"/>
      <c r="CJ107" s="128"/>
      <c r="CK107" s="128"/>
      <c r="CL107" s="128"/>
      <c r="CM107" s="129"/>
      <c r="CN107" s="128"/>
      <c r="CO107" s="130"/>
      <c r="CP107" s="128"/>
      <c r="CQ107" s="130"/>
      <c r="CR107" s="128"/>
      <c r="CS107" s="130"/>
      <c r="CT107" s="128"/>
      <c r="CU107" s="128"/>
      <c r="CV107" s="128"/>
      <c r="CW107" s="128"/>
      <c r="CX107" s="128"/>
      <c r="CY107" s="130"/>
      <c r="CZ107" s="128"/>
      <c r="DA107" s="130"/>
      <c r="DB107" s="128"/>
      <c r="DC107" s="128"/>
      <c r="DD107" s="128"/>
      <c r="DE107" s="129"/>
      <c r="DF107" s="128"/>
    </row>
    <row r="108" spans="1:110">
      <c r="A108" s="70"/>
      <c r="B108" s="128"/>
      <c r="C108" s="128"/>
      <c r="D108" s="128"/>
      <c r="E108" s="128"/>
      <c r="F108" s="128"/>
      <c r="G108" s="128"/>
      <c r="H108" s="128"/>
      <c r="I108" s="128"/>
      <c r="J108" s="128"/>
      <c r="K108" s="128"/>
      <c r="L108" s="128"/>
      <c r="M108" s="128"/>
      <c r="N108" s="128"/>
      <c r="O108" s="128"/>
      <c r="P108" s="128"/>
      <c r="Q108" s="128"/>
      <c r="R108" s="128"/>
      <c r="S108" s="129"/>
      <c r="T108" s="128"/>
      <c r="U108" s="130"/>
      <c r="V108" s="128"/>
      <c r="W108" s="130"/>
      <c r="X108" s="128"/>
      <c r="Y108" s="130"/>
      <c r="Z108" s="128"/>
      <c r="AA108" s="128"/>
      <c r="AB108" s="128"/>
      <c r="AC108" s="128"/>
      <c r="AD108" s="128"/>
      <c r="AE108" s="130"/>
      <c r="AF108" s="128"/>
      <c r="AG108" s="130"/>
      <c r="AH108" s="128"/>
      <c r="AI108" s="128"/>
      <c r="AJ108" s="128"/>
      <c r="AK108" s="129"/>
      <c r="AL108" s="128"/>
      <c r="AM108" s="130"/>
      <c r="AN108" s="128"/>
      <c r="AO108" s="130"/>
      <c r="AP108" s="128"/>
      <c r="AQ108" s="130"/>
      <c r="AR108" s="128"/>
      <c r="AS108" s="128"/>
      <c r="AT108" s="128"/>
      <c r="AU108" s="128"/>
      <c r="AV108" s="128"/>
      <c r="AW108" s="130"/>
      <c r="AX108" s="128"/>
      <c r="AY108" s="130"/>
      <c r="AZ108" s="128"/>
      <c r="BA108" s="128"/>
      <c r="BB108" s="128"/>
      <c r="BC108" s="129"/>
      <c r="BD108" s="128"/>
      <c r="BE108" s="130"/>
      <c r="BF108" s="128"/>
      <c r="BG108" s="130"/>
      <c r="BH108" s="128"/>
      <c r="BI108" s="130"/>
      <c r="BJ108" s="128"/>
      <c r="BK108" s="128"/>
      <c r="BL108" s="128"/>
      <c r="BM108" s="128"/>
      <c r="BN108" s="128"/>
      <c r="BO108" s="130"/>
      <c r="BP108" s="128"/>
      <c r="BQ108" s="130"/>
      <c r="BR108" s="128"/>
      <c r="BS108" s="128"/>
      <c r="BT108" s="128"/>
      <c r="BU108" s="129"/>
      <c r="BV108" s="128"/>
      <c r="BW108" s="130"/>
      <c r="BX108" s="128"/>
      <c r="BY108" s="130"/>
      <c r="BZ108" s="128"/>
      <c r="CA108" s="130"/>
      <c r="CB108" s="128"/>
      <c r="CC108" s="128"/>
      <c r="CD108" s="128"/>
      <c r="CE108" s="128"/>
      <c r="CF108" s="128"/>
      <c r="CG108" s="130"/>
      <c r="CH108" s="128"/>
      <c r="CI108" s="130"/>
      <c r="CJ108" s="128"/>
      <c r="CK108" s="128"/>
      <c r="CL108" s="128"/>
      <c r="CM108" s="129"/>
      <c r="CN108" s="128"/>
      <c r="CO108" s="130"/>
      <c r="CP108" s="128"/>
      <c r="CQ108" s="130"/>
      <c r="CR108" s="128"/>
      <c r="CS108" s="130"/>
      <c r="CT108" s="128"/>
      <c r="CU108" s="128"/>
      <c r="CV108" s="128"/>
      <c r="CW108" s="128"/>
      <c r="CX108" s="128"/>
      <c r="CY108" s="130"/>
      <c r="CZ108" s="128"/>
      <c r="DA108" s="130"/>
      <c r="DB108" s="128"/>
      <c r="DC108" s="128"/>
      <c r="DD108" s="128"/>
      <c r="DE108" s="129"/>
      <c r="DF108" s="128"/>
    </row>
    <row r="109" spans="1:110">
      <c r="A109" s="70"/>
      <c r="B109" s="128"/>
      <c r="C109" s="128"/>
      <c r="D109" s="128"/>
      <c r="E109" s="128"/>
      <c r="F109" s="128"/>
      <c r="G109" s="128"/>
      <c r="H109" s="128"/>
      <c r="I109" s="128"/>
      <c r="J109" s="128"/>
      <c r="K109" s="128"/>
      <c r="L109" s="128"/>
      <c r="M109" s="128"/>
      <c r="N109" s="128"/>
      <c r="O109" s="128"/>
      <c r="P109" s="128"/>
      <c r="Q109" s="128"/>
      <c r="R109" s="128"/>
      <c r="S109" s="129"/>
      <c r="T109" s="128"/>
      <c r="U109" s="130"/>
      <c r="V109" s="128"/>
      <c r="W109" s="130"/>
      <c r="X109" s="128"/>
      <c r="Y109" s="130"/>
      <c r="Z109" s="128"/>
      <c r="AA109" s="128"/>
      <c r="AB109" s="128"/>
      <c r="AC109" s="128"/>
      <c r="AD109" s="128"/>
      <c r="AE109" s="130"/>
      <c r="AF109" s="128"/>
      <c r="AG109" s="130"/>
      <c r="AH109" s="128"/>
      <c r="AI109" s="128"/>
      <c r="AJ109" s="128"/>
      <c r="AK109" s="129"/>
      <c r="AL109" s="128"/>
      <c r="AM109" s="130"/>
      <c r="AN109" s="128"/>
      <c r="AO109" s="130"/>
      <c r="AP109" s="128"/>
      <c r="AQ109" s="130"/>
      <c r="AR109" s="128"/>
      <c r="AS109" s="128"/>
      <c r="AT109" s="128"/>
      <c r="AU109" s="128"/>
      <c r="AV109" s="128"/>
      <c r="AW109" s="130"/>
      <c r="AX109" s="128"/>
      <c r="AY109" s="130"/>
      <c r="AZ109" s="128"/>
      <c r="BA109" s="128"/>
      <c r="BB109" s="128"/>
      <c r="BC109" s="129"/>
      <c r="BD109" s="128"/>
      <c r="BE109" s="130"/>
      <c r="BF109" s="128"/>
      <c r="BG109" s="130"/>
      <c r="BH109" s="128"/>
      <c r="BI109" s="130"/>
      <c r="BJ109" s="128"/>
      <c r="BK109" s="128"/>
      <c r="BL109" s="128"/>
      <c r="BM109" s="128"/>
      <c r="BN109" s="128"/>
      <c r="BO109" s="130"/>
      <c r="BP109" s="128"/>
      <c r="BQ109" s="130"/>
      <c r="BR109" s="128"/>
      <c r="BS109" s="128"/>
      <c r="BT109" s="128"/>
      <c r="BU109" s="129"/>
      <c r="BV109" s="128"/>
      <c r="BW109" s="130"/>
      <c r="BX109" s="128"/>
      <c r="BY109" s="130"/>
      <c r="BZ109" s="128"/>
      <c r="CA109" s="130"/>
      <c r="CB109" s="128"/>
      <c r="CC109" s="128"/>
      <c r="CD109" s="128"/>
      <c r="CE109" s="128"/>
      <c r="CF109" s="128"/>
      <c r="CG109" s="130"/>
      <c r="CH109" s="128"/>
      <c r="CI109" s="130"/>
      <c r="CJ109" s="128"/>
      <c r="CK109" s="128"/>
      <c r="CL109" s="128"/>
      <c r="CM109" s="129"/>
      <c r="CN109" s="128"/>
      <c r="CO109" s="130"/>
      <c r="CP109" s="128"/>
      <c r="CQ109" s="130"/>
      <c r="CR109" s="128"/>
      <c r="CS109" s="130"/>
      <c r="CT109" s="128"/>
      <c r="CU109" s="128"/>
      <c r="CV109" s="128"/>
      <c r="CW109" s="128"/>
      <c r="CX109" s="128"/>
      <c r="CY109" s="130"/>
      <c r="CZ109" s="128"/>
      <c r="DA109" s="130"/>
      <c r="DB109" s="128"/>
      <c r="DC109" s="128"/>
      <c r="DD109" s="128"/>
      <c r="DE109" s="129"/>
      <c r="DF109" s="128"/>
    </row>
    <row r="110" spans="1:110">
      <c r="A110" s="70"/>
      <c r="B110" s="128"/>
      <c r="C110" s="128"/>
      <c r="D110" s="128"/>
      <c r="E110" s="128"/>
      <c r="F110" s="128"/>
      <c r="G110" s="128"/>
      <c r="H110" s="128"/>
      <c r="I110" s="128"/>
      <c r="J110" s="128"/>
      <c r="K110" s="128"/>
      <c r="L110" s="128"/>
      <c r="M110" s="128"/>
      <c r="N110" s="128"/>
      <c r="O110" s="128"/>
      <c r="P110" s="128"/>
      <c r="Q110" s="128"/>
      <c r="R110" s="128"/>
      <c r="S110" s="129"/>
      <c r="T110" s="128"/>
      <c r="U110" s="130"/>
      <c r="V110" s="128"/>
      <c r="W110" s="130"/>
      <c r="X110" s="128"/>
      <c r="Y110" s="130"/>
      <c r="Z110" s="128"/>
      <c r="AA110" s="128"/>
      <c r="AB110" s="128"/>
      <c r="AC110" s="128"/>
      <c r="AD110" s="128"/>
      <c r="AE110" s="130"/>
      <c r="AF110" s="128"/>
      <c r="AG110" s="130"/>
      <c r="AH110" s="128"/>
      <c r="AI110" s="128"/>
      <c r="AJ110" s="128"/>
      <c r="AK110" s="129"/>
      <c r="AL110" s="128"/>
      <c r="AM110" s="130"/>
      <c r="AN110" s="128"/>
      <c r="AO110" s="130"/>
      <c r="AP110" s="128"/>
      <c r="AQ110" s="130"/>
      <c r="AR110" s="128"/>
      <c r="AS110" s="128"/>
      <c r="AT110" s="128"/>
      <c r="AU110" s="128"/>
      <c r="AV110" s="128"/>
      <c r="AW110" s="130"/>
      <c r="AX110" s="128"/>
      <c r="AY110" s="130"/>
      <c r="AZ110" s="128"/>
      <c r="BA110" s="128"/>
      <c r="BB110" s="128"/>
      <c r="BC110" s="129"/>
      <c r="BD110" s="128"/>
      <c r="BE110" s="130"/>
      <c r="BF110" s="128"/>
      <c r="BG110" s="130"/>
      <c r="BH110" s="128"/>
      <c r="BI110" s="130"/>
      <c r="BJ110" s="128"/>
      <c r="BK110" s="128"/>
      <c r="BL110" s="128"/>
      <c r="BM110" s="128"/>
      <c r="BN110" s="128"/>
      <c r="BO110" s="130"/>
      <c r="BP110" s="128"/>
      <c r="BQ110" s="130"/>
      <c r="BR110" s="128"/>
      <c r="BS110" s="128"/>
      <c r="BT110" s="128"/>
      <c r="BU110" s="129"/>
      <c r="BV110" s="128"/>
      <c r="BW110" s="130"/>
      <c r="BX110" s="128"/>
      <c r="BY110" s="130"/>
      <c r="BZ110" s="128"/>
      <c r="CA110" s="130"/>
      <c r="CB110" s="128"/>
      <c r="CC110" s="128"/>
      <c r="CD110" s="128"/>
      <c r="CE110" s="128"/>
      <c r="CF110" s="128"/>
      <c r="CG110" s="130"/>
      <c r="CH110" s="128"/>
      <c r="CI110" s="130"/>
      <c r="CJ110" s="128"/>
      <c r="CK110" s="128"/>
      <c r="CL110" s="128"/>
      <c r="CM110" s="129"/>
      <c r="CN110" s="128"/>
      <c r="CO110" s="130"/>
      <c r="CP110" s="128"/>
      <c r="CQ110" s="130"/>
      <c r="CR110" s="128"/>
      <c r="CS110" s="130"/>
      <c r="CT110" s="128"/>
      <c r="CU110" s="128"/>
      <c r="CV110" s="128"/>
      <c r="CW110" s="128"/>
      <c r="CX110" s="128"/>
      <c r="CY110" s="130"/>
      <c r="CZ110" s="128"/>
      <c r="DA110" s="130"/>
      <c r="DB110" s="128"/>
      <c r="DC110" s="128"/>
      <c r="DD110" s="128"/>
      <c r="DE110" s="129"/>
      <c r="DF110" s="128"/>
    </row>
    <row r="111" spans="1:110">
      <c r="A111" s="70"/>
      <c r="B111" s="128"/>
      <c r="C111" s="128"/>
      <c r="D111" s="128"/>
      <c r="E111" s="128"/>
      <c r="F111" s="128"/>
      <c r="G111" s="128"/>
      <c r="H111" s="128"/>
      <c r="I111" s="128"/>
      <c r="J111" s="128"/>
      <c r="K111" s="128"/>
      <c r="L111" s="128"/>
      <c r="M111" s="128"/>
      <c r="N111" s="128"/>
      <c r="O111" s="128"/>
      <c r="P111" s="128"/>
      <c r="Q111" s="128"/>
      <c r="R111" s="128"/>
      <c r="S111" s="129"/>
      <c r="T111" s="128"/>
      <c r="U111" s="130"/>
      <c r="V111" s="128"/>
      <c r="W111" s="130"/>
      <c r="X111" s="128"/>
      <c r="Y111" s="130"/>
      <c r="Z111" s="128"/>
      <c r="AA111" s="128"/>
      <c r="AB111" s="128"/>
      <c r="AC111" s="128"/>
      <c r="AD111" s="128"/>
      <c r="AE111" s="130"/>
      <c r="AF111" s="128"/>
      <c r="AG111" s="130"/>
      <c r="AH111" s="128"/>
      <c r="AI111" s="128"/>
      <c r="AJ111" s="128"/>
      <c r="AK111" s="129"/>
      <c r="AL111" s="128"/>
      <c r="AM111" s="130"/>
      <c r="AN111" s="128"/>
      <c r="AO111" s="130"/>
      <c r="AP111" s="128"/>
      <c r="AQ111" s="130"/>
      <c r="AR111" s="128"/>
      <c r="AS111" s="128"/>
      <c r="AT111" s="128"/>
      <c r="AU111" s="128"/>
      <c r="AV111" s="128"/>
      <c r="AW111" s="130"/>
      <c r="AX111" s="128"/>
      <c r="AY111" s="130"/>
      <c r="AZ111" s="128"/>
      <c r="BA111" s="128"/>
      <c r="BB111" s="128"/>
      <c r="BC111" s="129"/>
      <c r="BD111" s="128"/>
      <c r="BE111" s="130"/>
      <c r="BF111" s="128"/>
      <c r="BG111" s="130"/>
      <c r="BH111" s="128"/>
      <c r="BI111" s="130"/>
      <c r="BJ111" s="128"/>
      <c r="BK111" s="128"/>
      <c r="BL111" s="128"/>
      <c r="BM111" s="128"/>
      <c r="BN111" s="128"/>
      <c r="BO111" s="130"/>
      <c r="BP111" s="128"/>
      <c r="BQ111" s="130"/>
      <c r="BR111" s="128"/>
      <c r="BS111" s="128"/>
      <c r="BT111" s="128"/>
      <c r="BU111" s="129"/>
      <c r="BV111" s="128"/>
      <c r="BW111" s="130"/>
      <c r="BX111" s="128"/>
      <c r="BY111" s="130"/>
      <c r="BZ111" s="128"/>
      <c r="CA111" s="130"/>
      <c r="CB111" s="128"/>
      <c r="CC111" s="128"/>
      <c r="CD111" s="128"/>
      <c r="CE111" s="128"/>
      <c r="CF111" s="128"/>
      <c r="CG111" s="130"/>
      <c r="CH111" s="128"/>
      <c r="CI111" s="130"/>
      <c r="CJ111" s="128"/>
      <c r="CK111" s="128"/>
      <c r="CL111" s="128"/>
      <c r="CM111" s="129"/>
      <c r="CN111" s="128"/>
      <c r="CO111" s="130"/>
      <c r="CP111" s="128"/>
      <c r="CQ111" s="130"/>
      <c r="CR111" s="128"/>
      <c r="CS111" s="130"/>
      <c r="CT111" s="128"/>
      <c r="CU111" s="128"/>
      <c r="CV111" s="128"/>
      <c r="CW111" s="128"/>
      <c r="CX111" s="128"/>
      <c r="CY111" s="130"/>
      <c r="CZ111" s="128"/>
      <c r="DA111" s="130"/>
      <c r="DB111" s="128"/>
      <c r="DC111" s="128"/>
      <c r="DD111" s="128"/>
      <c r="DE111" s="129"/>
      <c r="DF111" s="128"/>
    </row>
    <row r="112" spans="1:110">
      <c r="A112" s="70"/>
      <c r="B112" s="128"/>
      <c r="C112" s="128"/>
      <c r="D112" s="128"/>
      <c r="E112" s="128"/>
      <c r="F112" s="128"/>
      <c r="G112" s="128"/>
      <c r="H112" s="128"/>
      <c r="I112" s="128"/>
      <c r="J112" s="128"/>
      <c r="K112" s="128"/>
      <c r="L112" s="128"/>
      <c r="M112" s="128"/>
      <c r="N112" s="128"/>
      <c r="O112" s="128"/>
      <c r="P112" s="128"/>
      <c r="Q112" s="128"/>
      <c r="R112" s="128"/>
      <c r="S112" s="129"/>
      <c r="T112" s="128"/>
      <c r="U112" s="130"/>
      <c r="V112" s="128"/>
      <c r="W112" s="130"/>
      <c r="X112" s="128"/>
      <c r="Y112" s="130"/>
      <c r="Z112" s="128"/>
      <c r="AA112" s="128"/>
      <c r="AB112" s="128"/>
      <c r="AC112" s="128"/>
      <c r="AD112" s="128"/>
      <c r="AE112" s="130"/>
      <c r="AF112" s="128"/>
      <c r="AG112" s="130"/>
      <c r="AH112" s="128"/>
      <c r="AI112" s="128"/>
      <c r="AJ112" s="128"/>
      <c r="AK112" s="129"/>
      <c r="AL112" s="128"/>
      <c r="AM112" s="130"/>
      <c r="AN112" s="128"/>
      <c r="AO112" s="130"/>
      <c r="AP112" s="128"/>
      <c r="AQ112" s="130"/>
      <c r="AR112" s="128"/>
      <c r="AS112" s="128"/>
      <c r="AT112" s="128"/>
      <c r="AU112" s="128"/>
      <c r="AV112" s="128"/>
      <c r="AW112" s="130"/>
      <c r="AX112" s="128"/>
      <c r="AY112" s="130"/>
      <c r="AZ112" s="128"/>
      <c r="BA112" s="128"/>
      <c r="BB112" s="128"/>
      <c r="BC112" s="129"/>
      <c r="BD112" s="128"/>
      <c r="BE112" s="130"/>
      <c r="BF112" s="128"/>
      <c r="BG112" s="130"/>
      <c r="BH112" s="128"/>
      <c r="BI112" s="130"/>
      <c r="BJ112" s="128"/>
      <c r="BK112" s="128"/>
      <c r="BL112" s="128"/>
      <c r="BM112" s="128"/>
      <c r="BN112" s="128"/>
      <c r="BO112" s="130"/>
      <c r="BP112" s="128"/>
      <c r="BQ112" s="130"/>
      <c r="BR112" s="128"/>
      <c r="BS112" s="128"/>
      <c r="BT112" s="128"/>
      <c r="BU112" s="129"/>
      <c r="BV112" s="128"/>
      <c r="BW112" s="130"/>
      <c r="BX112" s="128"/>
      <c r="BY112" s="130"/>
      <c r="BZ112" s="128"/>
      <c r="CA112" s="130"/>
      <c r="CB112" s="128"/>
      <c r="CC112" s="128"/>
      <c r="CD112" s="128"/>
      <c r="CE112" s="128"/>
      <c r="CF112" s="128"/>
      <c r="CG112" s="130"/>
      <c r="CH112" s="128"/>
      <c r="CI112" s="130"/>
      <c r="CJ112" s="128"/>
      <c r="CK112" s="128"/>
      <c r="CL112" s="128"/>
      <c r="CM112" s="129"/>
      <c r="CN112" s="128"/>
      <c r="CO112" s="130"/>
      <c r="CP112" s="128"/>
      <c r="CQ112" s="130"/>
      <c r="CR112" s="128"/>
      <c r="CS112" s="130"/>
      <c r="CT112" s="128"/>
      <c r="CU112" s="128"/>
      <c r="CV112" s="128"/>
      <c r="CW112" s="128"/>
      <c r="CX112" s="128"/>
      <c r="CY112" s="130"/>
      <c r="CZ112" s="128"/>
      <c r="DA112" s="130"/>
      <c r="DB112" s="128"/>
      <c r="DC112" s="128"/>
      <c r="DD112" s="128"/>
      <c r="DE112" s="129"/>
      <c r="DF112" s="128"/>
    </row>
    <row r="113" spans="1:110">
      <c r="A113" s="70"/>
      <c r="B113" s="128"/>
      <c r="C113" s="128"/>
      <c r="D113" s="128"/>
      <c r="E113" s="128"/>
      <c r="F113" s="128"/>
      <c r="G113" s="128"/>
      <c r="H113" s="128"/>
      <c r="I113" s="128"/>
      <c r="J113" s="128"/>
      <c r="K113" s="128"/>
      <c r="L113" s="128"/>
      <c r="M113" s="128"/>
      <c r="N113" s="128"/>
      <c r="O113" s="128"/>
      <c r="P113" s="128"/>
      <c r="Q113" s="128"/>
      <c r="R113" s="128"/>
      <c r="S113" s="129"/>
      <c r="T113" s="128"/>
      <c r="U113" s="130"/>
      <c r="V113" s="128"/>
      <c r="W113" s="130"/>
      <c r="X113" s="128"/>
      <c r="Y113" s="130"/>
      <c r="Z113" s="128"/>
      <c r="AA113" s="128"/>
      <c r="AB113" s="128"/>
      <c r="AC113" s="128"/>
      <c r="AD113" s="128"/>
      <c r="AE113" s="130"/>
      <c r="AF113" s="128"/>
      <c r="AG113" s="130"/>
      <c r="AH113" s="128"/>
      <c r="AI113" s="128"/>
      <c r="AJ113" s="128"/>
      <c r="AK113" s="129"/>
      <c r="AL113" s="128"/>
      <c r="AM113" s="130"/>
      <c r="AN113" s="128"/>
      <c r="AO113" s="130"/>
      <c r="AP113" s="128"/>
      <c r="AQ113" s="130"/>
      <c r="AR113" s="128"/>
      <c r="AS113" s="128"/>
      <c r="AT113" s="128"/>
      <c r="AU113" s="128"/>
      <c r="AV113" s="128"/>
      <c r="AW113" s="130"/>
      <c r="AX113" s="128"/>
      <c r="AY113" s="130"/>
      <c r="AZ113" s="128"/>
      <c r="BA113" s="128"/>
      <c r="BB113" s="128"/>
      <c r="BC113" s="129"/>
      <c r="BD113" s="128"/>
      <c r="BE113" s="130"/>
      <c r="BF113" s="128"/>
      <c r="BG113" s="130"/>
      <c r="BH113" s="128"/>
      <c r="BI113" s="130"/>
      <c r="BJ113" s="128"/>
      <c r="BK113" s="128"/>
      <c r="BL113" s="128"/>
      <c r="BM113" s="128"/>
      <c r="BN113" s="128"/>
      <c r="BO113" s="130"/>
      <c r="BP113" s="128"/>
      <c r="BQ113" s="130"/>
      <c r="BR113" s="128"/>
      <c r="BS113" s="128"/>
      <c r="BT113" s="128"/>
      <c r="BU113" s="129"/>
      <c r="BV113" s="128"/>
      <c r="BW113" s="130"/>
      <c r="BX113" s="128"/>
      <c r="BY113" s="130"/>
      <c r="BZ113" s="128"/>
      <c r="CA113" s="130"/>
      <c r="CB113" s="128"/>
      <c r="CC113" s="128"/>
      <c r="CD113" s="128"/>
      <c r="CE113" s="128"/>
      <c r="CF113" s="128"/>
      <c r="CG113" s="130"/>
      <c r="CH113" s="128"/>
      <c r="CI113" s="130"/>
      <c r="CJ113" s="128"/>
      <c r="CK113" s="128"/>
      <c r="CL113" s="128"/>
      <c r="CM113" s="129"/>
      <c r="CN113" s="128"/>
      <c r="CO113" s="130"/>
      <c r="CP113" s="128"/>
      <c r="CQ113" s="130"/>
      <c r="CR113" s="128"/>
      <c r="CS113" s="130"/>
      <c r="CT113" s="128"/>
      <c r="CU113" s="128"/>
      <c r="CV113" s="128"/>
      <c r="CW113" s="128"/>
      <c r="CX113" s="128"/>
      <c r="CY113" s="130"/>
      <c r="CZ113" s="128"/>
      <c r="DA113" s="130"/>
      <c r="DB113" s="128"/>
      <c r="DC113" s="128"/>
      <c r="DD113" s="128"/>
      <c r="DE113" s="129"/>
      <c r="DF113" s="128"/>
    </row>
    <row r="114" spans="1:110">
      <c r="A114" s="70"/>
      <c r="B114" s="128"/>
      <c r="C114" s="128"/>
      <c r="D114" s="128"/>
      <c r="E114" s="128"/>
      <c r="F114" s="128"/>
      <c r="G114" s="128"/>
      <c r="H114" s="128"/>
      <c r="I114" s="128"/>
      <c r="J114" s="128"/>
      <c r="K114" s="128"/>
      <c r="L114" s="128"/>
      <c r="M114" s="128"/>
      <c r="N114" s="128"/>
      <c r="O114" s="128"/>
      <c r="P114" s="128"/>
      <c r="Q114" s="128"/>
      <c r="R114" s="128"/>
      <c r="S114" s="129"/>
      <c r="T114" s="128"/>
      <c r="U114" s="130"/>
      <c r="V114" s="128"/>
      <c r="W114" s="130"/>
      <c r="X114" s="128"/>
      <c r="Y114" s="130"/>
      <c r="Z114" s="128"/>
      <c r="AA114" s="128"/>
      <c r="AB114" s="128"/>
      <c r="AC114" s="128"/>
      <c r="AD114" s="128"/>
      <c r="AE114" s="130"/>
      <c r="AF114" s="128"/>
      <c r="AG114" s="130"/>
      <c r="AH114" s="128"/>
      <c r="AI114" s="128"/>
      <c r="AJ114" s="128"/>
      <c r="AK114" s="129"/>
      <c r="AL114" s="128"/>
      <c r="AM114" s="130"/>
      <c r="AN114" s="128"/>
      <c r="AO114" s="130"/>
      <c r="AP114" s="128"/>
      <c r="AQ114" s="130"/>
      <c r="AR114" s="128"/>
      <c r="AS114" s="128"/>
      <c r="AT114" s="128"/>
      <c r="AU114" s="128"/>
      <c r="AV114" s="128"/>
      <c r="AW114" s="130"/>
      <c r="AX114" s="128"/>
      <c r="AY114" s="130"/>
      <c r="AZ114" s="128"/>
      <c r="BA114" s="128"/>
      <c r="BB114" s="128"/>
      <c r="BC114" s="129"/>
      <c r="BD114" s="128"/>
      <c r="BE114" s="130"/>
      <c r="BF114" s="128"/>
      <c r="BG114" s="130"/>
      <c r="BH114" s="128"/>
      <c r="BI114" s="130"/>
      <c r="BJ114" s="128"/>
      <c r="BK114" s="128"/>
      <c r="BL114" s="128"/>
      <c r="BM114" s="128"/>
      <c r="BN114" s="128"/>
      <c r="BO114" s="130"/>
      <c r="BP114" s="128"/>
      <c r="BQ114" s="130"/>
      <c r="BR114" s="128"/>
      <c r="BS114" s="128"/>
      <c r="BT114" s="128"/>
      <c r="BU114" s="129"/>
      <c r="BV114" s="128"/>
      <c r="BW114" s="130"/>
      <c r="BX114" s="128"/>
      <c r="BY114" s="130"/>
      <c r="BZ114" s="128"/>
      <c r="CA114" s="130"/>
      <c r="CB114" s="128"/>
      <c r="CC114" s="128"/>
      <c r="CD114" s="128"/>
      <c r="CE114" s="128"/>
      <c r="CF114" s="128"/>
      <c r="CG114" s="130"/>
      <c r="CH114" s="128"/>
      <c r="CI114" s="130"/>
      <c r="CJ114" s="128"/>
      <c r="CK114" s="128"/>
      <c r="CL114" s="128"/>
      <c r="CM114" s="129"/>
      <c r="CN114" s="128"/>
      <c r="CO114" s="130"/>
      <c r="CP114" s="128"/>
      <c r="CQ114" s="130"/>
      <c r="CR114" s="128"/>
      <c r="CS114" s="130"/>
      <c r="CT114" s="128"/>
      <c r="CU114" s="128"/>
      <c r="CV114" s="128"/>
      <c r="CW114" s="128"/>
      <c r="CX114" s="128"/>
      <c r="CY114" s="130"/>
      <c r="CZ114" s="128"/>
      <c r="DA114" s="130"/>
      <c r="DB114" s="128"/>
      <c r="DC114" s="128"/>
      <c r="DD114" s="128"/>
      <c r="DE114" s="129"/>
      <c r="DF114" s="128"/>
    </row>
    <row r="115" spans="1:110">
      <c r="A115" s="70"/>
      <c r="B115" s="128"/>
      <c r="C115" s="128"/>
      <c r="D115" s="128"/>
      <c r="E115" s="128"/>
      <c r="F115" s="128"/>
      <c r="G115" s="128"/>
      <c r="H115" s="128"/>
      <c r="I115" s="128"/>
      <c r="J115" s="128"/>
      <c r="K115" s="128"/>
      <c r="L115" s="128"/>
      <c r="M115" s="128"/>
      <c r="N115" s="128"/>
      <c r="O115" s="128"/>
      <c r="P115" s="128"/>
      <c r="Q115" s="128"/>
      <c r="R115" s="128"/>
      <c r="S115" s="129"/>
      <c r="T115" s="128"/>
      <c r="U115" s="130"/>
      <c r="V115" s="128"/>
      <c r="W115" s="130"/>
      <c r="X115" s="128"/>
      <c r="Y115" s="130"/>
      <c r="Z115" s="128"/>
      <c r="AA115" s="128"/>
      <c r="AB115" s="128"/>
      <c r="AC115" s="128"/>
      <c r="AD115" s="128"/>
      <c r="AE115" s="130"/>
      <c r="AF115" s="128"/>
      <c r="AG115" s="130"/>
      <c r="AH115" s="128"/>
      <c r="AI115" s="128"/>
      <c r="AJ115" s="128"/>
      <c r="AK115" s="129"/>
      <c r="AL115" s="128"/>
      <c r="AM115" s="130"/>
      <c r="AN115" s="128"/>
      <c r="AO115" s="130"/>
      <c r="AP115" s="128"/>
      <c r="AQ115" s="130"/>
      <c r="AR115" s="128"/>
      <c r="AS115" s="128"/>
      <c r="AT115" s="128"/>
      <c r="AU115" s="128"/>
      <c r="AV115" s="128"/>
      <c r="AW115" s="130"/>
      <c r="AX115" s="128"/>
      <c r="AY115" s="130"/>
      <c r="AZ115" s="128"/>
      <c r="BA115" s="128"/>
      <c r="BB115" s="128"/>
      <c r="BC115" s="129"/>
      <c r="BD115" s="128"/>
      <c r="BE115" s="130"/>
      <c r="BF115" s="128"/>
      <c r="BG115" s="130"/>
      <c r="BH115" s="128"/>
      <c r="BI115" s="130"/>
      <c r="BJ115" s="128"/>
      <c r="BK115" s="128"/>
      <c r="BL115" s="128"/>
      <c r="BM115" s="128"/>
      <c r="BN115" s="128"/>
      <c r="BO115" s="130"/>
      <c r="BP115" s="128"/>
      <c r="BQ115" s="130"/>
      <c r="BR115" s="128"/>
      <c r="BS115" s="128"/>
      <c r="BT115" s="128"/>
      <c r="BU115" s="129"/>
      <c r="BV115" s="128"/>
      <c r="BW115" s="130"/>
      <c r="BX115" s="128"/>
      <c r="BY115" s="130"/>
      <c r="BZ115" s="128"/>
      <c r="CA115" s="130"/>
      <c r="CB115" s="128"/>
      <c r="CC115" s="128"/>
      <c r="CD115" s="128"/>
      <c r="CE115" s="128"/>
      <c r="CF115" s="128"/>
      <c r="CG115" s="130"/>
      <c r="CH115" s="128"/>
      <c r="CI115" s="130"/>
      <c r="CJ115" s="128"/>
      <c r="CK115" s="128"/>
      <c r="CL115" s="128"/>
      <c r="CM115" s="129"/>
      <c r="CN115" s="128"/>
      <c r="CO115" s="130"/>
      <c r="CP115" s="128"/>
      <c r="CQ115" s="130"/>
      <c r="CR115" s="128"/>
      <c r="CS115" s="130"/>
      <c r="CT115" s="128"/>
      <c r="CU115" s="128"/>
      <c r="CV115" s="128"/>
      <c r="CW115" s="128"/>
      <c r="CX115" s="128"/>
      <c r="CY115" s="130"/>
      <c r="CZ115" s="128"/>
      <c r="DA115" s="130"/>
      <c r="DB115" s="128"/>
      <c r="DC115" s="128"/>
      <c r="DD115" s="128"/>
      <c r="DE115" s="129"/>
      <c r="DF115" s="128"/>
    </row>
    <row r="116" spans="1:110">
      <c r="A116" s="70"/>
      <c r="B116" s="128"/>
      <c r="C116" s="128"/>
      <c r="D116" s="128"/>
      <c r="E116" s="128"/>
      <c r="F116" s="128"/>
      <c r="G116" s="128"/>
      <c r="H116" s="128"/>
      <c r="I116" s="128"/>
      <c r="J116" s="128"/>
      <c r="K116" s="128"/>
      <c r="L116" s="128"/>
      <c r="M116" s="128"/>
      <c r="N116" s="128"/>
      <c r="O116" s="128"/>
      <c r="P116" s="128"/>
      <c r="Q116" s="128"/>
      <c r="R116" s="128"/>
      <c r="S116" s="129"/>
      <c r="T116" s="128"/>
      <c r="U116" s="130"/>
      <c r="V116" s="128"/>
      <c r="W116" s="130"/>
      <c r="X116" s="128"/>
      <c r="Y116" s="130"/>
      <c r="Z116" s="128"/>
      <c r="AA116" s="128"/>
      <c r="AB116" s="128"/>
      <c r="AC116" s="128"/>
      <c r="AD116" s="128"/>
      <c r="AE116" s="130"/>
      <c r="AF116" s="128"/>
      <c r="AG116" s="130"/>
      <c r="AH116" s="128"/>
      <c r="AI116" s="128"/>
      <c r="AJ116" s="128"/>
      <c r="AK116" s="129"/>
      <c r="AL116" s="128"/>
      <c r="AM116" s="130"/>
      <c r="AN116" s="128"/>
      <c r="AO116" s="130"/>
      <c r="AP116" s="128"/>
      <c r="AQ116" s="130"/>
      <c r="AR116" s="128"/>
      <c r="AS116" s="128"/>
      <c r="AT116" s="128"/>
      <c r="AU116" s="128"/>
      <c r="AV116" s="128"/>
      <c r="AW116" s="130"/>
      <c r="AX116" s="128"/>
      <c r="AY116" s="130"/>
      <c r="AZ116" s="128"/>
      <c r="BA116" s="128"/>
      <c r="BB116" s="128"/>
      <c r="BC116" s="129"/>
      <c r="BD116" s="128"/>
      <c r="BE116" s="130"/>
      <c r="BF116" s="128"/>
      <c r="BG116" s="130"/>
      <c r="BH116" s="128"/>
      <c r="BI116" s="130"/>
      <c r="BJ116" s="128"/>
      <c r="BK116" s="128"/>
      <c r="BL116" s="128"/>
      <c r="BM116" s="128"/>
      <c r="BN116" s="128"/>
      <c r="BO116" s="130"/>
      <c r="BP116" s="128"/>
      <c r="BQ116" s="130"/>
      <c r="BR116" s="128"/>
      <c r="BS116" s="128"/>
      <c r="BT116" s="128"/>
      <c r="BU116" s="129"/>
      <c r="BV116" s="128"/>
      <c r="BW116" s="130"/>
      <c r="BX116" s="128"/>
      <c r="BY116" s="130"/>
      <c r="BZ116" s="128"/>
      <c r="CA116" s="130"/>
      <c r="CB116" s="128"/>
      <c r="CC116" s="128"/>
      <c r="CD116" s="128"/>
      <c r="CE116" s="128"/>
      <c r="CF116" s="128"/>
      <c r="CG116" s="130"/>
      <c r="CH116" s="128"/>
      <c r="CI116" s="130"/>
      <c r="CJ116" s="128"/>
      <c r="CK116" s="128"/>
      <c r="CL116" s="128"/>
      <c r="CM116" s="129"/>
      <c r="CN116" s="128"/>
      <c r="CO116" s="130"/>
      <c r="CP116" s="128"/>
      <c r="CQ116" s="130"/>
      <c r="CR116" s="128"/>
      <c r="CS116" s="130"/>
      <c r="CT116" s="128"/>
      <c r="CU116" s="128"/>
      <c r="CV116" s="128"/>
      <c r="CW116" s="128"/>
      <c r="CX116" s="128"/>
      <c r="CY116" s="130"/>
      <c r="CZ116" s="128"/>
      <c r="DA116" s="130"/>
      <c r="DB116" s="128"/>
      <c r="DC116" s="128"/>
      <c r="DD116" s="128"/>
      <c r="DE116" s="129"/>
      <c r="DF116" s="128"/>
    </row>
    <row r="117" spans="1:110">
      <c r="A117" s="70"/>
      <c r="B117" s="128"/>
      <c r="C117" s="128"/>
      <c r="D117" s="128"/>
      <c r="E117" s="128"/>
      <c r="F117" s="128"/>
      <c r="G117" s="128"/>
      <c r="H117" s="128"/>
      <c r="I117" s="128"/>
      <c r="J117" s="128"/>
      <c r="K117" s="128"/>
      <c r="L117" s="128"/>
      <c r="M117" s="128"/>
      <c r="N117" s="128"/>
      <c r="O117" s="128"/>
      <c r="P117" s="128"/>
      <c r="Q117" s="128"/>
      <c r="R117" s="128"/>
      <c r="S117" s="129"/>
      <c r="T117" s="128"/>
      <c r="U117" s="130"/>
      <c r="V117" s="128"/>
      <c r="W117" s="130"/>
      <c r="X117" s="128"/>
      <c r="Y117" s="130"/>
      <c r="Z117" s="128"/>
      <c r="AA117" s="128"/>
      <c r="AB117" s="128"/>
      <c r="AC117" s="128"/>
      <c r="AD117" s="128"/>
      <c r="AE117" s="130"/>
      <c r="AF117" s="128"/>
      <c r="AG117" s="130"/>
      <c r="AH117" s="128"/>
      <c r="AI117" s="128"/>
      <c r="AJ117" s="128"/>
      <c r="AK117" s="129"/>
      <c r="AL117" s="128"/>
      <c r="AM117" s="130"/>
      <c r="AN117" s="128"/>
      <c r="AO117" s="130"/>
      <c r="AP117" s="128"/>
      <c r="AQ117" s="130"/>
      <c r="AR117" s="128"/>
      <c r="AS117" s="128"/>
      <c r="AT117" s="128"/>
      <c r="AU117" s="128"/>
      <c r="AV117" s="128"/>
      <c r="AW117" s="130"/>
      <c r="AX117" s="128"/>
      <c r="AY117" s="130"/>
      <c r="AZ117" s="128"/>
      <c r="BA117" s="128"/>
      <c r="BB117" s="128"/>
      <c r="BC117" s="129"/>
      <c r="BD117" s="128"/>
      <c r="BE117" s="130"/>
      <c r="BF117" s="128"/>
      <c r="BG117" s="130"/>
      <c r="BH117" s="128"/>
      <c r="BI117" s="130"/>
      <c r="BJ117" s="128"/>
      <c r="BK117" s="128"/>
      <c r="BL117" s="128"/>
      <c r="BM117" s="128"/>
      <c r="BN117" s="128"/>
      <c r="BO117" s="130"/>
      <c r="BP117" s="128"/>
      <c r="BQ117" s="130"/>
      <c r="BR117" s="128"/>
      <c r="BS117" s="128"/>
      <c r="BT117" s="128"/>
      <c r="BU117" s="129"/>
      <c r="BV117" s="128"/>
      <c r="BW117" s="130"/>
      <c r="BX117" s="128"/>
      <c r="BY117" s="130"/>
      <c r="BZ117" s="128"/>
      <c r="CA117" s="130"/>
      <c r="CB117" s="128"/>
      <c r="CC117" s="128"/>
      <c r="CD117" s="128"/>
      <c r="CE117" s="128"/>
      <c r="CF117" s="128"/>
      <c r="CG117" s="130"/>
      <c r="CH117" s="128"/>
      <c r="CI117" s="130"/>
      <c r="CJ117" s="128"/>
      <c r="CK117" s="128"/>
      <c r="CL117" s="128"/>
      <c r="CM117" s="129"/>
      <c r="CN117" s="128"/>
      <c r="CO117" s="130"/>
      <c r="CP117" s="128"/>
      <c r="CQ117" s="130"/>
      <c r="CR117" s="128"/>
      <c r="CS117" s="130"/>
      <c r="CT117" s="128"/>
      <c r="CU117" s="128"/>
      <c r="CV117" s="128"/>
      <c r="CW117" s="128"/>
      <c r="CX117" s="128"/>
      <c r="CY117" s="130"/>
      <c r="CZ117" s="128"/>
      <c r="DA117" s="130"/>
      <c r="DB117" s="128"/>
      <c r="DC117" s="128"/>
      <c r="DD117" s="128"/>
      <c r="DE117" s="129"/>
      <c r="DF117" s="128"/>
    </row>
    <row r="118" spans="1:110">
      <c r="A118" s="70"/>
      <c r="B118" s="128"/>
      <c r="C118" s="128"/>
      <c r="D118" s="128"/>
      <c r="E118" s="128"/>
      <c r="F118" s="128"/>
      <c r="G118" s="128"/>
      <c r="H118" s="128"/>
      <c r="I118" s="128"/>
      <c r="J118" s="128"/>
      <c r="K118" s="128"/>
      <c r="L118" s="128"/>
      <c r="M118" s="128"/>
      <c r="N118" s="128"/>
      <c r="O118" s="128"/>
      <c r="P118" s="128"/>
      <c r="Q118" s="128"/>
      <c r="R118" s="128"/>
      <c r="S118" s="129"/>
      <c r="T118" s="128"/>
      <c r="U118" s="130"/>
      <c r="V118" s="128"/>
      <c r="W118" s="130"/>
      <c r="X118" s="128"/>
      <c r="Y118" s="130"/>
      <c r="Z118" s="128"/>
      <c r="AA118" s="128"/>
      <c r="AB118" s="128"/>
      <c r="AC118" s="128"/>
      <c r="AD118" s="128"/>
      <c r="AE118" s="130"/>
      <c r="AF118" s="128"/>
      <c r="AG118" s="130"/>
      <c r="AH118" s="128"/>
      <c r="AI118" s="128"/>
      <c r="AJ118" s="128"/>
      <c r="AK118" s="129"/>
      <c r="AL118" s="128"/>
      <c r="AM118" s="130"/>
      <c r="AN118" s="128"/>
      <c r="AO118" s="130"/>
      <c r="AP118" s="128"/>
      <c r="AQ118" s="130"/>
      <c r="AR118" s="128"/>
      <c r="AS118" s="128"/>
      <c r="AT118" s="128"/>
      <c r="AU118" s="128"/>
      <c r="AV118" s="128"/>
      <c r="AW118" s="130"/>
      <c r="AX118" s="128"/>
      <c r="AY118" s="130"/>
      <c r="AZ118" s="128"/>
      <c r="BA118" s="128"/>
      <c r="BB118" s="128"/>
      <c r="BC118" s="129"/>
      <c r="BD118" s="128"/>
      <c r="BE118" s="130"/>
      <c r="BF118" s="128"/>
      <c r="BG118" s="130"/>
      <c r="BH118" s="128"/>
      <c r="BI118" s="130"/>
      <c r="BJ118" s="128"/>
      <c r="BK118" s="128"/>
      <c r="BL118" s="128"/>
      <c r="BM118" s="128"/>
      <c r="BN118" s="128"/>
      <c r="BO118" s="130"/>
      <c r="BP118" s="128"/>
      <c r="BQ118" s="130"/>
      <c r="BR118" s="128"/>
      <c r="BS118" s="128"/>
      <c r="BT118" s="128"/>
      <c r="BU118" s="129"/>
      <c r="BV118" s="128"/>
      <c r="BW118" s="130"/>
      <c r="BX118" s="128"/>
      <c r="BY118" s="130"/>
      <c r="BZ118" s="128"/>
      <c r="CA118" s="130"/>
      <c r="CB118" s="128"/>
      <c r="CC118" s="128"/>
      <c r="CD118" s="128"/>
      <c r="CE118" s="128"/>
      <c r="CF118" s="128"/>
      <c r="CG118" s="130"/>
      <c r="CH118" s="128"/>
      <c r="CI118" s="130"/>
      <c r="CJ118" s="128"/>
      <c r="CK118" s="128"/>
      <c r="CL118" s="128"/>
      <c r="CM118" s="129"/>
      <c r="CN118" s="128"/>
      <c r="CO118" s="130"/>
      <c r="CP118" s="128"/>
      <c r="CQ118" s="130"/>
      <c r="CR118" s="128"/>
      <c r="CS118" s="130"/>
      <c r="CT118" s="128"/>
      <c r="CU118" s="128"/>
      <c r="CV118" s="128"/>
      <c r="CW118" s="128"/>
      <c r="CX118" s="128"/>
      <c r="CY118" s="130"/>
      <c r="CZ118" s="128"/>
      <c r="DA118" s="130"/>
      <c r="DB118" s="128"/>
      <c r="DC118" s="128"/>
      <c r="DD118" s="128"/>
      <c r="DE118" s="129"/>
      <c r="DF118" s="128"/>
    </row>
    <row r="119" spans="1:110">
      <c r="A119" s="70"/>
      <c r="B119" s="128"/>
      <c r="C119" s="128"/>
      <c r="D119" s="128"/>
      <c r="E119" s="128"/>
      <c r="F119" s="128"/>
      <c r="G119" s="128"/>
      <c r="H119" s="128"/>
      <c r="I119" s="128"/>
      <c r="J119" s="128"/>
      <c r="K119" s="128"/>
      <c r="L119" s="128"/>
      <c r="M119" s="128"/>
      <c r="N119" s="128"/>
      <c r="O119" s="128"/>
      <c r="P119" s="128"/>
      <c r="Q119" s="128"/>
      <c r="R119" s="128"/>
      <c r="S119" s="129"/>
      <c r="T119" s="128"/>
      <c r="U119" s="130"/>
      <c r="V119" s="128"/>
      <c r="W119" s="130"/>
      <c r="X119" s="128"/>
      <c r="Y119" s="130"/>
      <c r="Z119" s="128"/>
      <c r="AA119" s="128"/>
      <c r="AB119" s="128"/>
      <c r="AC119" s="128"/>
      <c r="AD119" s="128"/>
      <c r="AE119" s="130"/>
      <c r="AF119" s="128"/>
      <c r="AG119" s="130"/>
      <c r="AH119" s="128"/>
      <c r="AI119" s="128"/>
      <c r="AJ119" s="128"/>
      <c r="AK119" s="129"/>
      <c r="AL119" s="128"/>
      <c r="AM119" s="130"/>
      <c r="AN119" s="128"/>
      <c r="AO119" s="130"/>
      <c r="AP119" s="128"/>
      <c r="AQ119" s="130"/>
      <c r="AR119" s="128"/>
      <c r="AS119" s="128"/>
      <c r="AT119" s="128"/>
      <c r="AU119" s="128"/>
      <c r="AV119" s="128"/>
      <c r="AW119" s="130"/>
      <c r="AX119" s="128"/>
      <c r="AY119" s="130"/>
      <c r="AZ119" s="128"/>
      <c r="BA119" s="128"/>
      <c r="BB119" s="128"/>
      <c r="BC119" s="129"/>
      <c r="BD119" s="128"/>
      <c r="BE119" s="130"/>
      <c r="BF119" s="128"/>
      <c r="BG119" s="130"/>
      <c r="BH119" s="128"/>
      <c r="BI119" s="130"/>
      <c r="BJ119" s="128"/>
      <c r="BK119" s="128"/>
      <c r="BL119" s="128"/>
      <c r="BM119" s="128"/>
      <c r="BN119" s="128"/>
      <c r="BO119" s="130"/>
      <c r="BP119" s="128"/>
      <c r="BQ119" s="130"/>
      <c r="BR119" s="128"/>
      <c r="BS119" s="128"/>
      <c r="BT119" s="128"/>
      <c r="BU119" s="129"/>
      <c r="BV119" s="128"/>
      <c r="BW119" s="130"/>
      <c r="BX119" s="128"/>
      <c r="BY119" s="130"/>
      <c r="BZ119" s="128"/>
      <c r="CA119" s="130"/>
      <c r="CB119" s="128"/>
      <c r="CC119" s="128"/>
      <c r="CD119" s="128"/>
      <c r="CE119" s="128"/>
      <c r="CF119" s="128"/>
      <c r="CG119" s="130"/>
      <c r="CH119" s="128"/>
      <c r="CI119" s="130"/>
      <c r="CJ119" s="128"/>
      <c r="CK119" s="128"/>
      <c r="CL119" s="128"/>
      <c r="CM119" s="129"/>
      <c r="CN119" s="128"/>
      <c r="CO119" s="130"/>
      <c r="CP119" s="128"/>
      <c r="CQ119" s="130"/>
      <c r="CR119" s="128"/>
      <c r="CS119" s="130"/>
      <c r="CT119" s="128"/>
      <c r="CU119" s="128"/>
      <c r="CV119" s="128"/>
      <c r="CW119" s="128"/>
      <c r="CX119" s="128"/>
      <c r="CY119" s="130"/>
      <c r="CZ119" s="128"/>
      <c r="DA119" s="130"/>
      <c r="DB119" s="128"/>
      <c r="DC119" s="128"/>
      <c r="DD119" s="128"/>
      <c r="DE119" s="129"/>
      <c r="DF119" s="128"/>
    </row>
    <row r="120" spans="1:110">
      <c r="A120" s="70"/>
      <c r="B120" s="128"/>
      <c r="C120" s="128"/>
      <c r="D120" s="128"/>
      <c r="E120" s="128"/>
      <c r="F120" s="128"/>
      <c r="G120" s="128"/>
      <c r="H120" s="128"/>
      <c r="I120" s="128"/>
      <c r="J120" s="128"/>
      <c r="K120" s="128"/>
      <c r="L120" s="128"/>
      <c r="M120" s="128"/>
      <c r="N120" s="128"/>
      <c r="O120" s="128"/>
      <c r="P120" s="128"/>
      <c r="Q120" s="128"/>
      <c r="R120" s="128"/>
      <c r="S120" s="129"/>
      <c r="T120" s="128"/>
      <c r="U120" s="130"/>
      <c r="V120" s="128"/>
      <c r="W120" s="130"/>
      <c r="X120" s="128"/>
      <c r="Y120" s="130"/>
      <c r="Z120" s="128"/>
      <c r="AA120" s="128"/>
      <c r="AB120" s="128"/>
      <c r="AC120" s="128"/>
      <c r="AD120" s="128"/>
      <c r="AE120" s="130"/>
      <c r="AF120" s="128"/>
      <c r="AG120" s="130"/>
      <c r="AH120" s="128"/>
      <c r="AI120" s="128"/>
      <c r="AJ120" s="128"/>
      <c r="AK120" s="129"/>
      <c r="AL120" s="128"/>
      <c r="AM120" s="130"/>
      <c r="AN120" s="128"/>
      <c r="AO120" s="130"/>
      <c r="AP120" s="128"/>
      <c r="AQ120" s="130"/>
      <c r="AR120" s="128"/>
      <c r="AS120" s="128"/>
      <c r="AT120" s="128"/>
      <c r="AU120" s="128"/>
      <c r="AV120" s="128"/>
      <c r="AW120" s="130"/>
      <c r="AX120" s="128"/>
      <c r="AY120" s="130"/>
      <c r="AZ120" s="128"/>
      <c r="BA120" s="128"/>
      <c r="BB120" s="128"/>
      <c r="BC120" s="129"/>
      <c r="BD120" s="128"/>
      <c r="BE120" s="130"/>
      <c r="BF120" s="128"/>
      <c r="BG120" s="130"/>
      <c r="BH120" s="128"/>
      <c r="BI120" s="130"/>
      <c r="BJ120" s="128"/>
      <c r="BK120" s="128"/>
      <c r="BL120" s="128"/>
      <c r="BM120" s="128"/>
      <c r="BN120" s="128"/>
      <c r="BO120" s="130"/>
      <c r="BP120" s="128"/>
      <c r="BQ120" s="130"/>
      <c r="BR120" s="128"/>
      <c r="BS120" s="128"/>
      <c r="BT120" s="128"/>
      <c r="BU120" s="129"/>
      <c r="BV120" s="128"/>
      <c r="BW120" s="130"/>
      <c r="BX120" s="128"/>
      <c r="BY120" s="130"/>
      <c r="BZ120" s="128"/>
      <c r="CA120" s="130"/>
      <c r="CB120" s="128"/>
      <c r="CC120" s="128"/>
      <c r="CD120" s="128"/>
      <c r="CE120" s="128"/>
      <c r="CF120" s="128"/>
      <c r="CG120" s="130"/>
      <c r="CH120" s="128"/>
      <c r="CI120" s="130"/>
      <c r="CJ120" s="128"/>
      <c r="CK120" s="128"/>
      <c r="CL120" s="128"/>
      <c r="CM120" s="129"/>
      <c r="CN120" s="128"/>
      <c r="CO120" s="130"/>
      <c r="CP120" s="128"/>
      <c r="CQ120" s="130"/>
      <c r="CR120" s="128"/>
      <c r="CS120" s="130"/>
      <c r="CT120" s="128"/>
      <c r="CU120" s="128"/>
      <c r="CV120" s="128"/>
      <c r="CW120" s="128"/>
      <c r="CX120" s="128"/>
      <c r="CY120" s="130"/>
      <c r="CZ120" s="128"/>
      <c r="DA120" s="130"/>
      <c r="DB120" s="128"/>
      <c r="DC120" s="128"/>
      <c r="DD120" s="128"/>
      <c r="DE120" s="129"/>
      <c r="DF120" s="128"/>
    </row>
    <row r="121" spans="1:110">
      <c r="A121" s="70"/>
      <c r="B121" s="128"/>
      <c r="C121" s="128"/>
      <c r="D121" s="128"/>
      <c r="E121" s="128"/>
      <c r="F121" s="128"/>
      <c r="G121" s="128"/>
      <c r="H121" s="128"/>
      <c r="I121" s="128"/>
      <c r="J121" s="128"/>
      <c r="K121" s="128"/>
      <c r="L121" s="128"/>
      <c r="M121" s="128"/>
      <c r="N121" s="128"/>
      <c r="O121" s="128"/>
      <c r="P121" s="128"/>
      <c r="Q121" s="128"/>
      <c r="R121" s="128"/>
      <c r="S121" s="129"/>
      <c r="T121" s="128"/>
      <c r="U121" s="130"/>
      <c r="V121" s="128"/>
      <c r="W121" s="130"/>
      <c r="X121" s="128"/>
      <c r="Y121" s="130"/>
      <c r="Z121" s="128"/>
      <c r="AA121" s="128"/>
      <c r="AB121" s="128"/>
      <c r="AC121" s="128"/>
      <c r="AD121" s="128"/>
      <c r="AE121" s="130"/>
      <c r="AF121" s="128"/>
      <c r="AG121" s="130"/>
      <c r="AH121" s="128"/>
      <c r="AI121" s="128"/>
      <c r="AJ121" s="128"/>
      <c r="AK121" s="129"/>
      <c r="AL121" s="128"/>
      <c r="AM121" s="130"/>
      <c r="AN121" s="128"/>
      <c r="AO121" s="130"/>
      <c r="AP121" s="128"/>
      <c r="AQ121" s="130"/>
      <c r="AR121" s="128"/>
      <c r="AS121" s="128"/>
      <c r="AT121" s="128"/>
      <c r="AU121" s="128"/>
      <c r="AV121" s="128"/>
      <c r="AW121" s="130"/>
      <c r="AX121" s="128"/>
      <c r="AY121" s="130"/>
      <c r="AZ121" s="128"/>
      <c r="BA121" s="128"/>
      <c r="BB121" s="128"/>
      <c r="BC121" s="129"/>
      <c r="BD121" s="128"/>
      <c r="BE121" s="130"/>
      <c r="BF121" s="128"/>
      <c r="BG121" s="130"/>
      <c r="BH121" s="128"/>
      <c r="BI121" s="130"/>
      <c r="BJ121" s="128"/>
      <c r="BK121" s="128"/>
      <c r="BL121" s="128"/>
      <c r="BM121" s="128"/>
      <c r="BN121" s="128"/>
      <c r="BO121" s="130"/>
      <c r="BP121" s="128"/>
      <c r="BQ121" s="130"/>
      <c r="BR121" s="128"/>
      <c r="BS121" s="128"/>
      <c r="BT121" s="128"/>
      <c r="BU121" s="129"/>
      <c r="BV121" s="128"/>
      <c r="BW121" s="130"/>
      <c r="BX121" s="128"/>
      <c r="BY121" s="130"/>
      <c r="BZ121" s="128"/>
      <c r="CA121" s="130"/>
      <c r="CB121" s="128"/>
      <c r="CC121" s="128"/>
      <c r="CD121" s="128"/>
      <c r="CE121" s="128"/>
      <c r="CF121" s="128"/>
      <c r="CG121" s="130"/>
      <c r="CH121" s="128"/>
      <c r="CI121" s="130"/>
      <c r="CJ121" s="128"/>
      <c r="CK121" s="128"/>
      <c r="CL121" s="128"/>
      <c r="CM121" s="129"/>
      <c r="CN121" s="128"/>
      <c r="CO121" s="130"/>
      <c r="CP121" s="128"/>
      <c r="CQ121" s="130"/>
      <c r="CR121" s="128"/>
      <c r="CS121" s="130"/>
      <c r="CT121" s="128"/>
      <c r="CU121" s="128"/>
      <c r="CV121" s="128"/>
      <c r="CW121" s="128"/>
      <c r="CX121" s="128"/>
      <c r="CY121" s="130"/>
      <c r="CZ121" s="128"/>
      <c r="DA121" s="130"/>
      <c r="DB121" s="128"/>
      <c r="DC121" s="128"/>
      <c r="DD121" s="128"/>
      <c r="DE121" s="129"/>
      <c r="DF121" s="128"/>
    </row>
    <row r="122" spans="1:110">
      <c r="A122" s="70"/>
      <c r="B122" s="128"/>
      <c r="C122" s="128"/>
      <c r="D122" s="128"/>
      <c r="E122" s="128"/>
      <c r="F122" s="128"/>
      <c r="G122" s="128"/>
      <c r="H122" s="128"/>
      <c r="I122" s="128"/>
      <c r="J122" s="128"/>
      <c r="K122" s="128"/>
      <c r="L122" s="128"/>
      <c r="M122" s="128"/>
      <c r="N122" s="128"/>
      <c r="O122" s="128"/>
      <c r="P122" s="128"/>
      <c r="Q122" s="128"/>
      <c r="R122" s="128"/>
      <c r="S122" s="129"/>
      <c r="T122" s="128"/>
      <c r="U122" s="130"/>
      <c r="V122" s="128"/>
      <c r="W122" s="130"/>
      <c r="X122" s="128"/>
      <c r="Y122" s="130"/>
      <c r="Z122" s="128"/>
      <c r="AA122" s="128"/>
      <c r="AB122" s="128"/>
      <c r="AC122" s="128"/>
      <c r="AD122" s="128"/>
      <c r="AE122" s="130"/>
      <c r="AF122" s="128"/>
      <c r="AG122" s="130"/>
      <c r="AH122" s="128"/>
      <c r="AI122" s="128"/>
      <c r="AJ122" s="128"/>
      <c r="AK122" s="129"/>
      <c r="AL122" s="128"/>
      <c r="AM122" s="130"/>
      <c r="AN122" s="128"/>
      <c r="AO122" s="130"/>
      <c r="AP122" s="128"/>
      <c r="AQ122" s="130"/>
      <c r="AR122" s="128"/>
      <c r="AS122" s="128"/>
      <c r="AT122" s="128"/>
      <c r="AU122" s="128"/>
      <c r="AV122" s="128"/>
      <c r="AW122" s="130"/>
      <c r="AX122" s="128"/>
      <c r="AY122" s="130"/>
      <c r="AZ122" s="128"/>
      <c r="BA122" s="128"/>
      <c r="BB122" s="128"/>
      <c r="BC122" s="129"/>
      <c r="BD122" s="128"/>
      <c r="BE122" s="130"/>
      <c r="BF122" s="128"/>
      <c r="BG122" s="130"/>
      <c r="BH122" s="128"/>
      <c r="BI122" s="130"/>
      <c r="BJ122" s="128"/>
      <c r="BK122" s="128"/>
      <c r="BL122" s="128"/>
      <c r="BM122" s="128"/>
      <c r="BN122" s="128"/>
      <c r="BO122" s="130"/>
      <c r="BP122" s="128"/>
      <c r="BQ122" s="130"/>
      <c r="BR122" s="128"/>
      <c r="BS122" s="128"/>
      <c r="BT122" s="128"/>
      <c r="BU122" s="129"/>
      <c r="BV122" s="128"/>
      <c r="BW122" s="130"/>
      <c r="BX122" s="128"/>
      <c r="BY122" s="130"/>
      <c r="BZ122" s="128"/>
      <c r="CA122" s="130"/>
      <c r="CB122" s="128"/>
      <c r="CC122" s="128"/>
      <c r="CD122" s="128"/>
      <c r="CE122" s="128"/>
      <c r="CF122" s="128"/>
      <c r="CG122" s="130"/>
      <c r="CH122" s="128"/>
      <c r="CI122" s="130"/>
      <c r="CJ122" s="128"/>
      <c r="CK122" s="128"/>
      <c r="CL122" s="128"/>
      <c r="CM122" s="129"/>
      <c r="CN122" s="128"/>
      <c r="CO122" s="130"/>
      <c r="CP122" s="128"/>
      <c r="CQ122" s="130"/>
      <c r="CR122" s="128"/>
      <c r="CS122" s="130"/>
      <c r="CT122" s="128"/>
      <c r="CU122" s="128"/>
      <c r="CV122" s="128"/>
      <c r="CW122" s="128"/>
      <c r="CX122" s="128"/>
      <c r="CY122" s="130"/>
      <c r="CZ122" s="128"/>
      <c r="DA122" s="130"/>
      <c r="DB122" s="128"/>
      <c r="DC122" s="128"/>
      <c r="DD122" s="128"/>
      <c r="DE122" s="129"/>
      <c r="DF122" s="128"/>
    </row>
    <row r="123" spans="1:110">
      <c r="A123" s="70"/>
      <c r="B123" s="128"/>
      <c r="C123" s="128"/>
      <c r="D123" s="128"/>
      <c r="E123" s="128"/>
      <c r="F123" s="128"/>
      <c r="G123" s="128"/>
      <c r="H123" s="128"/>
      <c r="I123" s="128"/>
      <c r="J123" s="128"/>
      <c r="K123" s="128"/>
      <c r="L123" s="128"/>
      <c r="M123" s="128"/>
      <c r="N123" s="128"/>
      <c r="O123" s="128"/>
      <c r="P123" s="128"/>
      <c r="Q123" s="128"/>
      <c r="R123" s="128"/>
      <c r="S123" s="129"/>
      <c r="T123" s="128"/>
      <c r="U123" s="130"/>
      <c r="V123" s="128"/>
      <c r="W123" s="130"/>
      <c r="X123" s="128"/>
      <c r="Y123" s="130"/>
      <c r="Z123" s="128"/>
      <c r="AA123" s="128"/>
      <c r="AB123" s="128"/>
      <c r="AC123" s="128"/>
      <c r="AD123" s="128"/>
      <c r="AE123" s="130"/>
      <c r="AF123" s="128"/>
      <c r="AG123" s="130"/>
      <c r="AH123" s="128"/>
      <c r="AI123" s="128"/>
      <c r="AJ123" s="128"/>
      <c r="AK123" s="129"/>
      <c r="AL123" s="128"/>
      <c r="AM123" s="130"/>
      <c r="AN123" s="128"/>
      <c r="AO123" s="130"/>
      <c r="AP123" s="128"/>
      <c r="AQ123" s="130"/>
      <c r="AR123" s="128"/>
      <c r="AS123" s="128"/>
      <c r="AT123" s="128"/>
      <c r="AU123" s="128"/>
      <c r="AV123" s="128"/>
      <c r="AW123" s="130"/>
      <c r="AX123" s="128"/>
      <c r="AY123" s="130"/>
      <c r="AZ123" s="128"/>
      <c r="BA123" s="128"/>
      <c r="BB123" s="128"/>
      <c r="BC123" s="129"/>
      <c r="BD123" s="128"/>
      <c r="BE123" s="130"/>
      <c r="BF123" s="128"/>
      <c r="BG123" s="130"/>
      <c r="BH123" s="128"/>
      <c r="BI123" s="130"/>
      <c r="BJ123" s="128"/>
      <c r="BK123" s="128"/>
      <c r="BL123" s="128"/>
      <c r="BM123" s="128"/>
      <c r="BN123" s="128"/>
      <c r="BO123" s="130"/>
      <c r="BP123" s="128"/>
      <c r="BQ123" s="130"/>
      <c r="BR123" s="128"/>
      <c r="BS123" s="128"/>
      <c r="BT123" s="128"/>
      <c r="BU123" s="129"/>
      <c r="BV123" s="128"/>
      <c r="BW123" s="130"/>
      <c r="BX123" s="128"/>
      <c r="BY123" s="130"/>
      <c r="BZ123" s="128"/>
      <c r="CA123" s="130"/>
      <c r="CB123" s="128"/>
      <c r="CC123" s="128"/>
      <c r="CD123" s="128"/>
      <c r="CE123" s="128"/>
      <c r="CF123" s="128"/>
      <c r="CG123" s="130"/>
      <c r="CH123" s="128"/>
      <c r="CI123" s="130"/>
      <c r="CJ123" s="128"/>
      <c r="CK123" s="128"/>
      <c r="CL123" s="128"/>
      <c r="CM123" s="129"/>
      <c r="CN123" s="128"/>
      <c r="CO123" s="130"/>
      <c r="CP123" s="128"/>
      <c r="CQ123" s="130"/>
      <c r="CR123" s="128"/>
      <c r="CS123" s="130"/>
      <c r="CT123" s="128"/>
      <c r="CU123" s="128"/>
      <c r="CV123" s="128"/>
      <c r="CW123" s="128"/>
      <c r="CX123" s="128"/>
      <c r="CY123" s="130"/>
      <c r="CZ123" s="128"/>
      <c r="DA123" s="130"/>
      <c r="DB123" s="128"/>
      <c r="DC123" s="128"/>
      <c r="DD123" s="128"/>
      <c r="DE123" s="129"/>
      <c r="DF123" s="128"/>
    </row>
    <row r="124" spans="1:110">
      <c r="A124" s="70"/>
      <c r="B124" s="128"/>
      <c r="C124" s="128"/>
      <c r="D124" s="128"/>
      <c r="E124" s="128"/>
      <c r="F124" s="128"/>
      <c r="G124" s="128"/>
      <c r="H124" s="128"/>
      <c r="I124" s="128"/>
      <c r="J124" s="128"/>
      <c r="K124" s="128"/>
      <c r="L124" s="128"/>
      <c r="M124" s="128"/>
      <c r="N124" s="128"/>
      <c r="O124" s="128"/>
      <c r="P124" s="128"/>
      <c r="Q124" s="128"/>
      <c r="R124" s="128"/>
      <c r="S124" s="129"/>
      <c r="T124" s="128"/>
      <c r="U124" s="130"/>
      <c r="V124" s="128"/>
      <c r="W124" s="130"/>
      <c r="X124" s="128"/>
      <c r="Y124" s="130"/>
      <c r="Z124" s="128"/>
      <c r="AA124" s="128"/>
      <c r="AB124" s="128"/>
      <c r="AC124" s="128"/>
      <c r="AD124" s="128"/>
      <c r="AE124" s="130"/>
      <c r="AF124" s="128"/>
      <c r="AG124" s="130"/>
      <c r="AH124" s="128"/>
      <c r="AI124" s="128"/>
      <c r="AJ124" s="128"/>
      <c r="AK124" s="129"/>
      <c r="AL124" s="128"/>
      <c r="AM124" s="130"/>
      <c r="AN124" s="128"/>
      <c r="AO124" s="130"/>
      <c r="AP124" s="128"/>
      <c r="AQ124" s="130"/>
      <c r="AR124" s="128"/>
      <c r="AS124" s="128"/>
      <c r="AT124" s="128"/>
      <c r="AU124" s="128"/>
      <c r="AV124" s="128"/>
      <c r="AW124" s="130"/>
      <c r="AX124" s="128"/>
      <c r="AY124" s="130"/>
      <c r="AZ124" s="128"/>
      <c r="BA124" s="128"/>
      <c r="BB124" s="128"/>
      <c r="BC124" s="129"/>
      <c r="BD124" s="128"/>
      <c r="BE124" s="130"/>
      <c r="BF124" s="128"/>
      <c r="BG124" s="130"/>
      <c r="BH124" s="128"/>
      <c r="BI124" s="130"/>
      <c r="BJ124" s="128"/>
      <c r="BK124" s="128"/>
      <c r="BL124" s="128"/>
      <c r="BM124" s="128"/>
      <c r="BN124" s="128"/>
      <c r="BO124" s="130"/>
      <c r="BP124" s="128"/>
      <c r="BQ124" s="130"/>
      <c r="BR124" s="128"/>
      <c r="BS124" s="128"/>
      <c r="BT124" s="128"/>
      <c r="BU124" s="129"/>
      <c r="BV124" s="128"/>
      <c r="BW124" s="130"/>
      <c r="BX124" s="128"/>
      <c r="BY124" s="130"/>
      <c r="BZ124" s="128"/>
      <c r="CA124" s="130"/>
      <c r="CB124" s="128"/>
      <c r="CC124" s="128"/>
      <c r="CD124" s="128"/>
      <c r="CE124" s="128"/>
      <c r="CF124" s="128"/>
      <c r="CG124" s="130"/>
      <c r="CH124" s="128"/>
      <c r="CI124" s="130"/>
      <c r="CJ124" s="128"/>
      <c r="CK124" s="128"/>
      <c r="CL124" s="128"/>
      <c r="CM124" s="129"/>
      <c r="CN124" s="128"/>
      <c r="CO124" s="130"/>
      <c r="CP124" s="128"/>
      <c r="CQ124" s="130"/>
      <c r="CR124" s="128"/>
      <c r="CS124" s="130"/>
      <c r="CT124" s="128"/>
      <c r="CU124" s="128"/>
      <c r="CV124" s="128"/>
      <c r="CW124" s="128"/>
      <c r="CX124" s="128"/>
      <c r="CY124" s="130"/>
      <c r="CZ124" s="128"/>
      <c r="DA124" s="130"/>
      <c r="DB124" s="128"/>
      <c r="DC124" s="128"/>
      <c r="DD124" s="128"/>
      <c r="DE124" s="129"/>
      <c r="DF124" s="128"/>
    </row>
    <row r="125" spans="1:110">
      <c r="A125" s="70"/>
      <c r="B125" s="128"/>
      <c r="C125" s="128"/>
      <c r="D125" s="128"/>
      <c r="E125" s="128"/>
      <c r="F125" s="128"/>
      <c r="G125" s="128"/>
      <c r="H125" s="128"/>
      <c r="I125" s="128"/>
      <c r="J125" s="128"/>
      <c r="K125" s="128"/>
      <c r="L125" s="128"/>
      <c r="M125" s="128"/>
      <c r="N125" s="128"/>
      <c r="O125" s="128"/>
      <c r="P125" s="128"/>
      <c r="Q125" s="128"/>
      <c r="R125" s="128"/>
      <c r="S125" s="129"/>
      <c r="T125" s="128"/>
      <c r="U125" s="130"/>
      <c r="V125" s="128"/>
      <c r="W125" s="130"/>
      <c r="X125" s="128"/>
      <c r="Y125" s="130"/>
      <c r="Z125" s="128"/>
      <c r="AA125" s="128"/>
      <c r="AB125" s="128"/>
      <c r="AC125" s="128"/>
      <c r="AD125" s="128"/>
      <c r="AE125" s="130"/>
      <c r="AF125" s="128"/>
      <c r="AG125" s="130"/>
      <c r="AH125" s="128"/>
      <c r="AI125" s="128"/>
      <c r="AJ125" s="128"/>
      <c r="AK125" s="129"/>
      <c r="AL125" s="128"/>
      <c r="AM125" s="130"/>
      <c r="AN125" s="128"/>
      <c r="AO125" s="130"/>
      <c r="AP125" s="128"/>
      <c r="AQ125" s="130"/>
      <c r="AR125" s="128"/>
      <c r="AS125" s="128"/>
      <c r="AT125" s="128"/>
      <c r="AU125" s="128"/>
      <c r="AV125" s="128"/>
      <c r="AW125" s="130"/>
      <c r="AX125" s="128"/>
      <c r="AY125" s="130"/>
      <c r="AZ125" s="128"/>
      <c r="BA125" s="128"/>
      <c r="BB125" s="128"/>
      <c r="BC125" s="129"/>
      <c r="BD125" s="128"/>
      <c r="BE125" s="130"/>
      <c r="BF125" s="128"/>
      <c r="BG125" s="130"/>
      <c r="BH125" s="128"/>
      <c r="BI125" s="130"/>
      <c r="BJ125" s="128"/>
      <c r="BK125" s="128"/>
      <c r="BL125" s="128"/>
      <c r="BM125" s="128"/>
      <c r="BN125" s="128"/>
      <c r="BO125" s="130"/>
      <c r="BP125" s="128"/>
      <c r="BQ125" s="130"/>
      <c r="BR125" s="128"/>
      <c r="BS125" s="128"/>
      <c r="BT125" s="128"/>
      <c r="BU125" s="129"/>
      <c r="BV125" s="128"/>
      <c r="BW125" s="130"/>
      <c r="BX125" s="128"/>
      <c r="BY125" s="130"/>
      <c r="BZ125" s="128"/>
      <c r="CA125" s="130"/>
      <c r="CB125" s="128"/>
      <c r="CC125" s="128"/>
      <c r="CD125" s="128"/>
      <c r="CE125" s="128"/>
      <c r="CF125" s="128"/>
      <c r="CG125" s="130"/>
      <c r="CH125" s="128"/>
      <c r="CI125" s="130"/>
      <c r="CJ125" s="128"/>
      <c r="CK125" s="128"/>
      <c r="CL125" s="128"/>
      <c r="CM125" s="129"/>
      <c r="CN125" s="128"/>
      <c r="CO125" s="130"/>
      <c r="CP125" s="128"/>
      <c r="CQ125" s="130"/>
      <c r="CR125" s="128"/>
      <c r="CS125" s="130"/>
      <c r="CT125" s="128"/>
      <c r="CU125" s="128"/>
      <c r="CV125" s="128"/>
      <c r="CW125" s="128"/>
      <c r="CX125" s="128"/>
      <c r="CY125" s="130"/>
      <c r="CZ125" s="128"/>
      <c r="DA125" s="130"/>
      <c r="DB125" s="128"/>
      <c r="DC125" s="128"/>
      <c r="DD125" s="128"/>
      <c r="DE125" s="129"/>
      <c r="DF125" s="128"/>
    </row>
    <row r="126" spans="1:110">
      <c r="A126" s="70"/>
      <c r="B126" s="128"/>
      <c r="C126" s="128"/>
      <c r="D126" s="128"/>
      <c r="E126" s="128"/>
      <c r="F126" s="128"/>
      <c r="G126" s="128"/>
      <c r="H126" s="128"/>
      <c r="I126" s="128"/>
      <c r="J126" s="128"/>
      <c r="K126" s="128"/>
      <c r="L126" s="128"/>
      <c r="M126" s="128"/>
      <c r="N126" s="128"/>
      <c r="O126" s="128"/>
      <c r="P126" s="128"/>
      <c r="Q126" s="128"/>
      <c r="R126" s="128"/>
      <c r="S126" s="129"/>
      <c r="T126" s="128"/>
      <c r="U126" s="130"/>
      <c r="V126" s="128"/>
      <c r="W126" s="130"/>
      <c r="X126" s="128"/>
      <c r="Y126" s="130"/>
      <c r="Z126" s="128"/>
      <c r="AA126" s="128"/>
      <c r="AB126" s="128"/>
      <c r="AC126" s="128"/>
      <c r="AD126" s="128"/>
      <c r="AE126" s="130"/>
      <c r="AF126" s="128"/>
      <c r="AG126" s="130"/>
      <c r="AH126" s="128"/>
      <c r="AI126" s="128"/>
      <c r="AJ126" s="128"/>
      <c r="AK126" s="129"/>
      <c r="AL126" s="128"/>
      <c r="AM126" s="130"/>
      <c r="AN126" s="128"/>
      <c r="AO126" s="130"/>
      <c r="AP126" s="128"/>
      <c r="AQ126" s="130"/>
      <c r="AR126" s="128"/>
      <c r="AS126" s="128"/>
      <c r="AT126" s="128"/>
      <c r="AU126" s="128"/>
      <c r="AV126" s="128"/>
      <c r="AW126" s="130"/>
      <c r="AX126" s="128"/>
      <c r="AY126" s="130"/>
      <c r="AZ126" s="128"/>
      <c r="BA126" s="128"/>
      <c r="BB126" s="128"/>
      <c r="BC126" s="129"/>
      <c r="BD126" s="128"/>
      <c r="BE126" s="130"/>
      <c r="BF126" s="128"/>
      <c r="BG126" s="130"/>
      <c r="BH126" s="128"/>
      <c r="BI126" s="130"/>
      <c r="BJ126" s="128"/>
      <c r="BK126" s="128"/>
      <c r="BL126" s="128"/>
      <c r="BM126" s="128"/>
      <c r="BN126" s="128"/>
      <c r="BO126" s="130"/>
      <c r="BP126" s="128"/>
      <c r="BQ126" s="130"/>
      <c r="BR126" s="128"/>
      <c r="BS126" s="128"/>
      <c r="BT126" s="128"/>
      <c r="BU126" s="129"/>
      <c r="BV126" s="128"/>
      <c r="BW126" s="130"/>
      <c r="BX126" s="128"/>
      <c r="BY126" s="130"/>
      <c r="BZ126" s="128"/>
      <c r="CA126" s="130"/>
      <c r="CB126" s="128"/>
      <c r="CC126" s="128"/>
      <c r="CD126" s="128"/>
      <c r="CE126" s="128"/>
      <c r="CF126" s="128"/>
      <c r="CG126" s="130"/>
      <c r="CH126" s="128"/>
      <c r="CI126" s="130"/>
      <c r="CJ126" s="128"/>
      <c r="CK126" s="128"/>
      <c r="CL126" s="128"/>
      <c r="CM126" s="129"/>
      <c r="CN126" s="128"/>
      <c r="CO126" s="130"/>
      <c r="CP126" s="128"/>
      <c r="CQ126" s="130"/>
      <c r="CR126" s="128"/>
      <c r="CS126" s="130"/>
      <c r="CT126" s="128"/>
      <c r="CU126" s="128"/>
      <c r="CV126" s="128"/>
      <c r="CW126" s="128"/>
      <c r="CX126" s="128"/>
      <c r="CY126" s="130"/>
      <c r="CZ126" s="128"/>
      <c r="DA126" s="130"/>
      <c r="DB126" s="128"/>
      <c r="DC126" s="128"/>
      <c r="DD126" s="128"/>
      <c r="DE126" s="129"/>
      <c r="DF126" s="128"/>
    </row>
    <row r="127" spans="1:110">
      <c r="A127" s="70"/>
      <c r="B127" s="128"/>
      <c r="C127" s="128"/>
      <c r="D127" s="128"/>
      <c r="E127" s="128"/>
      <c r="F127" s="128"/>
      <c r="G127" s="128"/>
      <c r="H127" s="128"/>
      <c r="I127" s="128"/>
      <c r="J127" s="128"/>
      <c r="K127" s="128"/>
      <c r="L127" s="128"/>
      <c r="M127" s="128"/>
      <c r="N127" s="128"/>
      <c r="O127" s="128"/>
      <c r="P127" s="128"/>
      <c r="Q127" s="128"/>
      <c r="R127" s="128"/>
      <c r="S127" s="129"/>
      <c r="T127" s="128"/>
      <c r="U127" s="130"/>
      <c r="V127" s="128"/>
      <c r="W127" s="130"/>
      <c r="X127" s="128"/>
      <c r="Y127" s="130"/>
      <c r="Z127" s="128"/>
      <c r="AA127" s="128"/>
      <c r="AB127" s="128"/>
      <c r="AC127" s="128"/>
      <c r="AD127" s="128"/>
      <c r="AE127" s="130"/>
      <c r="AF127" s="128"/>
      <c r="AG127" s="130"/>
      <c r="AH127" s="128"/>
      <c r="AI127" s="128"/>
      <c r="AJ127" s="128"/>
      <c r="AK127" s="129"/>
      <c r="AL127" s="128"/>
      <c r="AM127" s="130"/>
      <c r="AN127" s="128"/>
      <c r="AO127" s="130"/>
      <c r="AP127" s="128"/>
      <c r="AQ127" s="130"/>
      <c r="AR127" s="128"/>
      <c r="AS127" s="128"/>
      <c r="AT127" s="128"/>
      <c r="AU127" s="128"/>
      <c r="AV127" s="128"/>
      <c r="AW127" s="130"/>
      <c r="AX127" s="128"/>
      <c r="AY127" s="130"/>
      <c r="AZ127" s="128"/>
      <c r="BA127" s="128"/>
      <c r="BB127" s="128"/>
      <c r="BC127" s="129"/>
      <c r="BD127" s="128"/>
      <c r="BE127" s="130"/>
      <c r="BF127" s="128"/>
      <c r="BG127" s="130"/>
      <c r="BH127" s="128"/>
      <c r="BI127" s="130"/>
      <c r="BJ127" s="128"/>
      <c r="BK127" s="128"/>
      <c r="BL127" s="128"/>
      <c r="BM127" s="128"/>
      <c r="BN127" s="128"/>
      <c r="BO127" s="130"/>
      <c r="BP127" s="128"/>
      <c r="BQ127" s="130"/>
      <c r="BR127" s="128"/>
      <c r="BS127" s="128"/>
      <c r="BT127" s="128"/>
      <c r="BU127" s="129"/>
      <c r="BV127" s="128"/>
      <c r="BW127" s="130"/>
      <c r="BX127" s="128"/>
      <c r="BY127" s="130"/>
      <c r="BZ127" s="128"/>
      <c r="CA127" s="130"/>
      <c r="CB127" s="128"/>
      <c r="CC127" s="128"/>
      <c r="CD127" s="128"/>
      <c r="CE127" s="128"/>
      <c r="CF127" s="128"/>
      <c r="CG127" s="130"/>
      <c r="CH127" s="128"/>
      <c r="CI127" s="130"/>
      <c r="CJ127" s="128"/>
      <c r="CK127" s="128"/>
      <c r="CL127" s="128"/>
      <c r="CM127" s="129"/>
      <c r="CN127" s="128"/>
      <c r="CO127" s="130"/>
      <c r="CP127" s="128"/>
      <c r="CQ127" s="130"/>
      <c r="CR127" s="128"/>
      <c r="CS127" s="130"/>
      <c r="CT127" s="128"/>
      <c r="CU127" s="128"/>
      <c r="CV127" s="128"/>
      <c r="CW127" s="128"/>
      <c r="CX127" s="128"/>
      <c r="CY127" s="130"/>
      <c r="CZ127" s="128"/>
      <c r="DA127" s="130"/>
      <c r="DB127" s="128"/>
      <c r="DC127" s="128"/>
      <c r="DD127" s="128"/>
      <c r="DE127" s="129"/>
      <c r="DF127" s="128"/>
    </row>
    <row r="128" spans="1:110">
      <c r="A128" s="70"/>
      <c r="B128" s="128"/>
      <c r="C128" s="128"/>
      <c r="D128" s="128"/>
      <c r="E128" s="128"/>
      <c r="F128" s="128"/>
      <c r="G128" s="128"/>
      <c r="H128" s="128"/>
      <c r="I128" s="128"/>
      <c r="J128" s="128"/>
      <c r="K128" s="128"/>
      <c r="L128" s="128"/>
      <c r="M128" s="128"/>
      <c r="N128" s="128"/>
      <c r="O128" s="128"/>
      <c r="P128" s="128"/>
      <c r="Q128" s="128"/>
      <c r="R128" s="128"/>
      <c r="S128" s="129"/>
      <c r="T128" s="128"/>
      <c r="U128" s="130"/>
      <c r="V128" s="128"/>
      <c r="W128" s="130"/>
      <c r="X128" s="128"/>
      <c r="Y128" s="130"/>
      <c r="Z128" s="128"/>
      <c r="AA128" s="128"/>
      <c r="AB128" s="128"/>
      <c r="AC128" s="128"/>
      <c r="AD128" s="128"/>
      <c r="AE128" s="130"/>
      <c r="AF128" s="128"/>
      <c r="AG128" s="130"/>
      <c r="AH128" s="128"/>
      <c r="AI128" s="128"/>
      <c r="AJ128" s="128"/>
      <c r="AK128" s="129"/>
      <c r="AL128" s="128"/>
      <c r="AM128" s="130"/>
      <c r="AN128" s="128"/>
      <c r="AO128" s="130"/>
      <c r="AP128" s="128"/>
      <c r="AQ128" s="130"/>
      <c r="AR128" s="128"/>
      <c r="AS128" s="128"/>
      <c r="AT128" s="128"/>
      <c r="AU128" s="128"/>
      <c r="AV128" s="128"/>
      <c r="AW128" s="130"/>
      <c r="AX128" s="128"/>
      <c r="AY128" s="130"/>
      <c r="AZ128" s="128"/>
      <c r="BA128" s="128"/>
      <c r="BB128" s="128"/>
      <c r="BC128" s="129"/>
      <c r="BD128" s="128"/>
      <c r="BE128" s="130"/>
      <c r="BF128" s="128"/>
      <c r="BG128" s="130"/>
      <c r="BH128" s="128"/>
      <c r="BI128" s="130"/>
      <c r="BJ128" s="128"/>
      <c r="BK128" s="128"/>
      <c r="BL128" s="128"/>
      <c r="BM128" s="128"/>
      <c r="BN128" s="128"/>
      <c r="BO128" s="130"/>
      <c r="BP128" s="128"/>
      <c r="BQ128" s="130"/>
      <c r="BR128" s="128"/>
      <c r="BS128" s="128"/>
      <c r="BT128" s="128"/>
      <c r="BU128" s="129"/>
      <c r="BV128" s="128"/>
      <c r="BW128" s="130"/>
      <c r="BX128" s="128"/>
      <c r="BY128" s="130"/>
      <c r="BZ128" s="128"/>
      <c r="CA128" s="130"/>
      <c r="CB128" s="128"/>
      <c r="CC128" s="128"/>
      <c r="CD128" s="128"/>
      <c r="CE128" s="128"/>
      <c r="CF128" s="128"/>
      <c r="CG128" s="130"/>
      <c r="CH128" s="128"/>
      <c r="CI128" s="130"/>
      <c r="CJ128" s="128"/>
      <c r="CK128" s="128"/>
      <c r="CL128" s="128"/>
      <c r="CM128" s="129"/>
      <c r="CN128" s="128"/>
      <c r="CO128" s="130"/>
      <c r="CP128" s="128"/>
      <c r="CQ128" s="130"/>
      <c r="CR128" s="128"/>
      <c r="CS128" s="130"/>
      <c r="CT128" s="128"/>
      <c r="CU128" s="128"/>
      <c r="CV128" s="128"/>
      <c r="CW128" s="128"/>
      <c r="CX128" s="128"/>
      <c r="CY128" s="130"/>
      <c r="CZ128" s="128"/>
      <c r="DA128" s="130"/>
      <c r="DB128" s="128"/>
      <c r="DC128" s="128"/>
      <c r="DD128" s="128"/>
      <c r="DE128" s="129"/>
      <c r="DF128" s="128"/>
    </row>
    <row r="129" spans="1:110">
      <c r="A129" s="70"/>
      <c r="B129" s="128"/>
      <c r="C129" s="128"/>
      <c r="D129" s="128"/>
      <c r="E129" s="128"/>
      <c r="F129" s="128"/>
      <c r="G129" s="128"/>
      <c r="H129" s="128"/>
      <c r="I129" s="128"/>
      <c r="J129" s="128"/>
      <c r="K129" s="128"/>
      <c r="L129" s="128"/>
      <c r="M129" s="128"/>
      <c r="N129" s="128"/>
      <c r="O129" s="128"/>
      <c r="P129" s="128"/>
      <c r="Q129" s="128"/>
      <c r="R129" s="128"/>
      <c r="S129" s="129"/>
      <c r="T129" s="128"/>
      <c r="U129" s="130"/>
      <c r="V129" s="128"/>
      <c r="W129" s="130"/>
      <c r="X129" s="128"/>
      <c r="Y129" s="130"/>
      <c r="Z129" s="128"/>
      <c r="AA129" s="128"/>
      <c r="AB129" s="128"/>
      <c r="AC129" s="128"/>
      <c r="AD129" s="128"/>
      <c r="AE129" s="130"/>
      <c r="AF129" s="128"/>
      <c r="AG129" s="130"/>
      <c r="AH129" s="128"/>
      <c r="AI129" s="128"/>
      <c r="AJ129" s="128"/>
      <c r="AK129" s="129"/>
      <c r="AL129" s="128"/>
      <c r="AM129" s="130"/>
      <c r="AN129" s="128"/>
      <c r="AO129" s="130"/>
      <c r="AP129" s="128"/>
      <c r="AQ129" s="130"/>
      <c r="AR129" s="128"/>
      <c r="AS129" s="128"/>
      <c r="AT129" s="128"/>
      <c r="AU129" s="128"/>
      <c r="AV129" s="128"/>
      <c r="AW129" s="130"/>
      <c r="AX129" s="128"/>
      <c r="AY129" s="130"/>
      <c r="AZ129" s="128"/>
      <c r="BA129" s="128"/>
      <c r="BB129" s="128"/>
      <c r="BC129" s="129"/>
      <c r="BD129" s="128"/>
      <c r="BE129" s="130"/>
      <c r="BF129" s="128"/>
      <c r="BG129" s="130"/>
      <c r="BH129" s="128"/>
      <c r="BI129" s="130"/>
      <c r="BJ129" s="128"/>
      <c r="BK129" s="128"/>
      <c r="BL129" s="128"/>
      <c r="BM129" s="128"/>
      <c r="BN129" s="128"/>
      <c r="BO129" s="130"/>
      <c r="BP129" s="128"/>
      <c r="BQ129" s="130"/>
      <c r="BR129" s="128"/>
      <c r="BS129" s="128"/>
      <c r="BT129" s="128"/>
      <c r="BU129" s="129"/>
      <c r="BV129" s="128"/>
      <c r="BW129" s="130"/>
      <c r="BX129" s="128"/>
      <c r="BY129" s="130"/>
      <c r="BZ129" s="128"/>
      <c r="CA129" s="130"/>
      <c r="CB129" s="128"/>
      <c r="CC129" s="128"/>
      <c r="CD129" s="128"/>
      <c r="CE129" s="128"/>
      <c r="CF129" s="128"/>
      <c r="CG129" s="130"/>
      <c r="CH129" s="128"/>
      <c r="CI129" s="130"/>
      <c r="CJ129" s="128"/>
      <c r="CK129" s="128"/>
      <c r="CL129" s="128"/>
      <c r="CM129" s="129"/>
      <c r="CN129" s="128"/>
      <c r="CO129" s="130"/>
      <c r="CP129" s="128"/>
      <c r="CQ129" s="130"/>
      <c r="CR129" s="128"/>
      <c r="CS129" s="130"/>
      <c r="CT129" s="128"/>
      <c r="CU129" s="128"/>
      <c r="CV129" s="128"/>
      <c r="CW129" s="128"/>
      <c r="CX129" s="128"/>
      <c r="CY129" s="130"/>
      <c r="CZ129" s="128"/>
      <c r="DA129" s="130"/>
      <c r="DB129" s="128"/>
      <c r="DC129" s="128"/>
      <c r="DD129" s="128"/>
      <c r="DE129" s="129"/>
      <c r="DF129" s="128"/>
    </row>
    <row r="130" spans="1:110">
      <c r="A130" s="70"/>
      <c r="B130" s="128"/>
      <c r="C130" s="128"/>
      <c r="D130" s="128"/>
      <c r="E130" s="128"/>
      <c r="F130" s="128"/>
      <c r="G130" s="128"/>
      <c r="H130" s="128"/>
      <c r="I130" s="128"/>
      <c r="J130" s="128"/>
      <c r="K130" s="128"/>
      <c r="L130" s="128"/>
      <c r="M130" s="128"/>
      <c r="N130" s="128"/>
      <c r="O130" s="128"/>
      <c r="P130" s="128"/>
      <c r="Q130" s="128"/>
      <c r="R130" s="128"/>
      <c r="S130" s="129"/>
      <c r="T130" s="128"/>
      <c r="U130" s="130"/>
      <c r="V130" s="128"/>
      <c r="W130" s="130"/>
      <c r="X130" s="128"/>
      <c r="Y130" s="130"/>
      <c r="Z130" s="128"/>
      <c r="AA130" s="128"/>
      <c r="AB130" s="128"/>
      <c r="AC130" s="128"/>
      <c r="AD130" s="128"/>
      <c r="AE130" s="130"/>
      <c r="AF130" s="128"/>
      <c r="AG130" s="130"/>
      <c r="AH130" s="128"/>
      <c r="AI130" s="128"/>
      <c r="AJ130" s="128"/>
      <c r="AK130" s="129"/>
      <c r="AL130" s="128"/>
      <c r="AM130" s="130"/>
      <c r="AN130" s="128"/>
      <c r="AO130" s="130"/>
      <c r="AP130" s="128"/>
      <c r="AQ130" s="130"/>
      <c r="AR130" s="128"/>
      <c r="AS130" s="128"/>
      <c r="AT130" s="128"/>
      <c r="AU130" s="128"/>
      <c r="AV130" s="128"/>
      <c r="AW130" s="130"/>
      <c r="AX130" s="128"/>
      <c r="AY130" s="130"/>
      <c r="AZ130" s="128"/>
      <c r="BA130" s="128"/>
      <c r="BB130" s="128"/>
      <c r="BC130" s="129"/>
      <c r="BD130" s="128"/>
      <c r="BE130" s="130"/>
      <c r="BF130" s="128"/>
      <c r="BG130" s="130"/>
      <c r="BH130" s="128"/>
      <c r="BI130" s="130"/>
      <c r="BJ130" s="128"/>
      <c r="BK130" s="128"/>
      <c r="BL130" s="128"/>
      <c r="BM130" s="128"/>
      <c r="BN130" s="128"/>
      <c r="BO130" s="130"/>
      <c r="BP130" s="128"/>
      <c r="BQ130" s="130"/>
      <c r="BR130" s="128"/>
      <c r="BS130" s="128"/>
      <c r="BT130" s="128"/>
      <c r="BU130" s="129"/>
      <c r="BV130" s="128"/>
      <c r="BW130" s="130"/>
      <c r="BX130" s="128"/>
      <c r="BY130" s="130"/>
      <c r="BZ130" s="128"/>
      <c r="CA130" s="130"/>
      <c r="CB130" s="128"/>
      <c r="CC130" s="128"/>
      <c r="CD130" s="128"/>
      <c r="CE130" s="128"/>
      <c r="CF130" s="128"/>
      <c r="CG130" s="130"/>
      <c r="CH130" s="128"/>
      <c r="CI130" s="130"/>
      <c r="CJ130" s="128"/>
      <c r="CK130" s="128"/>
      <c r="CL130" s="128"/>
      <c r="CM130" s="129"/>
      <c r="CN130" s="128"/>
      <c r="CO130" s="130"/>
      <c r="CP130" s="128"/>
      <c r="CQ130" s="130"/>
      <c r="CR130" s="128"/>
      <c r="CS130" s="130"/>
      <c r="CT130" s="128"/>
      <c r="CU130" s="128"/>
      <c r="CV130" s="128"/>
      <c r="CW130" s="128"/>
      <c r="CX130" s="128"/>
      <c r="CY130" s="130"/>
      <c r="CZ130" s="128"/>
      <c r="DA130" s="130"/>
      <c r="DB130" s="128"/>
      <c r="DC130" s="128"/>
      <c r="DD130" s="128"/>
      <c r="DE130" s="129"/>
      <c r="DF130" s="128"/>
    </row>
    <row r="131" spans="1:110">
      <c r="A131" s="70"/>
      <c r="B131" s="128"/>
      <c r="C131" s="128"/>
      <c r="D131" s="128"/>
      <c r="E131" s="128"/>
      <c r="F131" s="128"/>
      <c r="G131" s="128"/>
      <c r="H131" s="128"/>
      <c r="I131" s="128"/>
      <c r="J131" s="128"/>
      <c r="K131" s="128"/>
      <c r="L131" s="128"/>
      <c r="M131" s="128"/>
      <c r="N131" s="128"/>
      <c r="O131" s="128"/>
      <c r="P131" s="128"/>
      <c r="Q131" s="128"/>
      <c r="R131" s="128"/>
      <c r="S131" s="129"/>
      <c r="T131" s="128"/>
      <c r="U131" s="130"/>
      <c r="V131" s="128"/>
      <c r="W131" s="130"/>
      <c r="X131" s="128"/>
      <c r="Y131" s="130"/>
      <c r="Z131" s="128"/>
      <c r="AA131" s="128"/>
      <c r="AB131" s="128"/>
      <c r="AC131" s="128"/>
      <c r="AD131" s="128"/>
      <c r="AE131" s="130"/>
      <c r="AF131" s="128"/>
      <c r="AG131" s="130"/>
      <c r="AH131" s="128"/>
      <c r="AI131" s="128"/>
      <c r="AJ131" s="128"/>
      <c r="AK131" s="129"/>
      <c r="AL131" s="128"/>
      <c r="AM131" s="130"/>
      <c r="AN131" s="128"/>
      <c r="AO131" s="130"/>
      <c r="AP131" s="128"/>
      <c r="AQ131" s="130"/>
      <c r="AR131" s="128"/>
      <c r="AS131" s="128"/>
      <c r="AT131" s="128"/>
      <c r="AU131" s="128"/>
      <c r="AV131" s="128"/>
      <c r="AW131" s="130"/>
      <c r="AX131" s="128"/>
      <c r="AY131" s="130"/>
      <c r="AZ131" s="128"/>
      <c r="BA131" s="128"/>
      <c r="BB131" s="128"/>
      <c r="BC131" s="129"/>
      <c r="BD131" s="128"/>
      <c r="BE131" s="130"/>
      <c r="BF131" s="128"/>
      <c r="BG131" s="130"/>
      <c r="BH131" s="128"/>
      <c r="BI131" s="130"/>
      <c r="BJ131" s="128"/>
      <c r="BK131" s="128"/>
      <c r="BL131" s="128"/>
      <c r="BM131" s="128"/>
      <c r="BN131" s="128"/>
      <c r="BO131" s="130"/>
      <c r="BP131" s="128"/>
      <c r="BQ131" s="130"/>
      <c r="BR131" s="128"/>
      <c r="BS131" s="128"/>
      <c r="BT131" s="128"/>
      <c r="BU131" s="129"/>
      <c r="BV131" s="128"/>
      <c r="BW131" s="130"/>
      <c r="BX131" s="128"/>
      <c r="BY131" s="130"/>
      <c r="BZ131" s="128"/>
      <c r="CA131" s="130"/>
      <c r="CB131" s="128"/>
      <c r="CC131" s="128"/>
      <c r="CD131" s="128"/>
      <c r="CE131" s="128"/>
      <c r="CF131" s="128"/>
      <c r="CG131" s="130"/>
      <c r="CH131" s="128"/>
      <c r="CI131" s="130"/>
      <c r="CJ131" s="128"/>
      <c r="CK131" s="128"/>
      <c r="CL131" s="128"/>
      <c r="CM131" s="129"/>
      <c r="CN131" s="128"/>
      <c r="CO131" s="130"/>
      <c r="CP131" s="128"/>
      <c r="CQ131" s="130"/>
      <c r="CR131" s="128"/>
      <c r="CS131" s="130"/>
      <c r="CT131" s="128"/>
      <c r="CU131" s="128"/>
      <c r="CV131" s="128"/>
      <c r="CW131" s="128"/>
      <c r="CX131" s="128"/>
      <c r="CY131" s="130"/>
      <c r="CZ131" s="128"/>
      <c r="DA131" s="130"/>
      <c r="DB131" s="128"/>
      <c r="DC131" s="128"/>
      <c r="DD131" s="128"/>
      <c r="DE131" s="129"/>
      <c r="DF131" s="128"/>
    </row>
    <row r="132" spans="1:110">
      <c r="A132" s="70"/>
      <c r="B132" s="128"/>
      <c r="C132" s="128"/>
      <c r="D132" s="128"/>
      <c r="E132" s="128"/>
      <c r="F132" s="128"/>
      <c r="G132" s="128"/>
      <c r="H132" s="128"/>
      <c r="I132" s="128"/>
      <c r="J132" s="128"/>
      <c r="K132" s="128"/>
      <c r="L132" s="128"/>
      <c r="M132" s="128"/>
      <c r="N132" s="128"/>
      <c r="O132" s="128"/>
      <c r="P132" s="128"/>
      <c r="Q132" s="128"/>
      <c r="R132" s="128"/>
      <c r="S132" s="129"/>
      <c r="T132" s="128"/>
      <c r="U132" s="130"/>
      <c r="V132" s="128"/>
      <c r="W132" s="130"/>
      <c r="X132" s="128"/>
      <c r="Y132" s="130"/>
      <c r="Z132" s="128"/>
      <c r="AA132" s="128"/>
      <c r="AB132" s="128"/>
      <c r="AC132" s="128"/>
      <c r="AD132" s="128"/>
      <c r="AE132" s="130"/>
      <c r="AF132" s="128"/>
      <c r="AG132" s="130"/>
      <c r="AH132" s="128"/>
      <c r="AI132" s="128"/>
      <c r="AJ132" s="128"/>
      <c r="AK132" s="129"/>
      <c r="AL132" s="128"/>
      <c r="AM132" s="130"/>
      <c r="AN132" s="128"/>
      <c r="AO132" s="130"/>
      <c r="AP132" s="128"/>
      <c r="AQ132" s="130"/>
      <c r="AR132" s="128"/>
      <c r="AS132" s="128"/>
      <c r="AT132" s="128"/>
      <c r="AU132" s="128"/>
      <c r="AV132" s="128"/>
      <c r="AW132" s="130"/>
      <c r="AX132" s="128"/>
      <c r="AY132" s="130"/>
      <c r="AZ132" s="128"/>
      <c r="BA132" s="128"/>
      <c r="BB132" s="128"/>
      <c r="BC132" s="129"/>
      <c r="BD132" s="128"/>
      <c r="BE132" s="130"/>
      <c r="BF132" s="128"/>
      <c r="BG132" s="130"/>
      <c r="BH132" s="128"/>
      <c r="BI132" s="130"/>
      <c r="BJ132" s="128"/>
      <c r="BK132" s="128"/>
      <c r="BL132" s="128"/>
      <c r="BM132" s="128"/>
      <c r="BN132" s="128"/>
      <c r="BO132" s="130"/>
      <c r="BP132" s="128"/>
      <c r="BQ132" s="130"/>
      <c r="BR132" s="128"/>
      <c r="BS132" s="128"/>
      <c r="BT132" s="128"/>
      <c r="BU132" s="129"/>
      <c r="BV132" s="128"/>
      <c r="BW132" s="130"/>
      <c r="BX132" s="128"/>
      <c r="BY132" s="130"/>
      <c r="BZ132" s="128"/>
      <c r="CA132" s="130"/>
      <c r="CB132" s="128"/>
      <c r="CC132" s="128"/>
      <c r="CD132" s="128"/>
      <c r="CE132" s="128"/>
      <c r="CF132" s="128"/>
      <c r="CG132" s="130"/>
      <c r="CH132" s="128"/>
      <c r="CI132" s="130"/>
      <c r="CJ132" s="128"/>
      <c r="CK132" s="128"/>
      <c r="CL132" s="128"/>
      <c r="CM132" s="129"/>
      <c r="CN132" s="128"/>
      <c r="CO132" s="130"/>
      <c r="CP132" s="128"/>
      <c r="CQ132" s="130"/>
      <c r="CR132" s="128"/>
      <c r="CS132" s="130"/>
      <c r="CT132" s="128"/>
      <c r="CU132" s="128"/>
      <c r="CV132" s="128"/>
      <c r="CW132" s="128"/>
      <c r="CX132" s="128"/>
      <c r="CY132" s="130"/>
      <c r="CZ132" s="128"/>
      <c r="DA132" s="130"/>
      <c r="DB132" s="128"/>
      <c r="DC132" s="128"/>
      <c r="DD132" s="128"/>
      <c r="DE132" s="129"/>
      <c r="DF132" s="128"/>
    </row>
    <row r="133" spans="1:110">
      <c r="A133" s="70"/>
      <c r="B133" s="128"/>
      <c r="C133" s="128"/>
      <c r="D133" s="128"/>
      <c r="E133" s="128"/>
      <c r="F133" s="128"/>
      <c r="G133" s="128"/>
      <c r="H133" s="128"/>
      <c r="I133" s="128"/>
      <c r="J133" s="128"/>
      <c r="K133" s="128"/>
      <c r="L133" s="128"/>
      <c r="M133" s="128"/>
      <c r="N133" s="128"/>
      <c r="O133" s="128"/>
      <c r="P133" s="128"/>
      <c r="Q133" s="128"/>
      <c r="R133" s="128"/>
      <c r="S133" s="129"/>
      <c r="T133" s="128"/>
      <c r="U133" s="130"/>
      <c r="V133" s="128"/>
      <c r="W133" s="130"/>
      <c r="X133" s="128"/>
      <c r="Y133" s="130"/>
      <c r="Z133" s="128"/>
      <c r="AA133" s="128"/>
      <c r="AB133" s="128"/>
      <c r="AC133" s="128"/>
      <c r="AD133" s="128"/>
      <c r="AE133" s="130"/>
      <c r="AF133" s="128"/>
      <c r="AG133" s="130"/>
      <c r="AH133" s="128"/>
      <c r="AI133" s="128"/>
      <c r="AJ133" s="128"/>
      <c r="AK133" s="129"/>
      <c r="AL133" s="128"/>
      <c r="AM133" s="130"/>
      <c r="AN133" s="128"/>
      <c r="AO133" s="130"/>
      <c r="AP133" s="128"/>
      <c r="AQ133" s="130"/>
      <c r="AR133" s="128"/>
      <c r="AS133" s="128"/>
      <c r="AT133" s="128"/>
      <c r="AU133" s="128"/>
      <c r="AV133" s="128"/>
      <c r="AW133" s="130"/>
      <c r="AX133" s="128"/>
      <c r="AY133" s="130"/>
      <c r="AZ133" s="128"/>
      <c r="BA133" s="128"/>
      <c r="BB133" s="128"/>
      <c r="BC133" s="129"/>
      <c r="BD133" s="128"/>
      <c r="BE133" s="130"/>
      <c r="BF133" s="128"/>
      <c r="BG133" s="130"/>
      <c r="BH133" s="128"/>
      <c r="BI133" s="130"/>
      <c r="BJ133" s="128"/>
      <c r="BK133" s="128"/>
      <c r="BL133" s="128"/>
      <c r="BM133" s="128"/>
      <c r="BN133" s="128"/>
      <c r="BO133" s="130"/>
      <c r="BP133" s="128"/>
      <c r="BQ133" s="130"/>
      <c r="BR133" s="128"/>
      <c r="BS133" s="128"/>
      <c r="BT133" s="128"/>
      <c r="BU133" s="129"/>
      <c r="BV133" s="128"/>
      <c r="BW133" s="130"/>
      <c r="BX133" s="128"/>
      <c r="BY133" s="130"/>
      <c r="BZ133" s="128"/>
      <c r="CA133" s="130"/>
      <c r="CB133" s="128"/>
      <c r="CC133" s="128"/>
      <c r="CD133" s="128"/>
      <c r="CE133" s="128"/>
      <c r="CF133" s="128"/>
      <c r="CG133" s="130"/>
      <c r="CH133" s="128"/>
      <c r="CI133" s="130"/>
      <c r="CJ133" s="128"/>
      <c r="CK133" s="128"/>
      <c r="CL133" s="128"/>
      <c r="CM133" s="129"/>
      <c r="CN133" s="128"/>
      <c r="CO133" s="130"/>
      <c r="CP133" s="128"/>
      <c r="CQ133" s="130"/>
      <c r="CR133" s="128"/>
      <c r="CS133" s="130"/>
      <c r="CT133" s="128"/>
      <c r="CU133" s="128"/>
      <c r="CV133" s="128"/>
      <c r="CW133" s="128"/>
      <c r="CX133" s="128"/>
      <c r="CY133" s="130"/>
      <c r="CZ133" s="128"/>
      <c r="DA133" s="130"/>
      <c r="DB133" s="128"/>
      <c r="DC133" s="128"/>
      <c r="DD133" s="128"/>
      <c r="DE133" s="129"/>
      <c r="DF133" s="128"/>
    </row>
    <row r="134" spans="1:110">
      <c r="A134" s="70"/>
      <c r="B134" s="128"/>
      <c r="C134" s="128"/>
      <c r="D134" s="128"/>
      <c r="E134" s="128"/>
      <c r="F134" s="128"/>
      <c r="G134" s="128"/>
      <c r="H134" s="128"/>
      <c r="I134" s="128"/>
      <c r="J134" s="128"/>
      <c r="K134" s="128"/>
      <c r="L134" s="128"/>
      <c r="M134" s="128"/>
      <c r="N134" s="128"/>
      <c r="O134" s="128"/>
      <c r="P134" s="128"/>
      <c r="Q134" s="128"/>
      <c r="R134" s="128"/>
      <c r="S134" s="129"/>
      <c r="T134" s="128"/>
      <c r="U134" s="130"/>
      <c r="V134" s="128"/>
      <c r="W134" s="130"/>
      <c r="X134" s="128"/>
      <c r="Y134" s="130"/>
      <c r="Z134" s="128"/>
      <c r="AA134" s="128"/>
      <c r="AB134" s="128"/>
      <c r="AC134" s="128"/>
      <c r="AD134" s="128"/>
      <c r="AE134" s="130"/>
      <c r="AF134" s="128"/>
      <c r="AG134" s="130"/>
      <c r="AH134" s="128"/>
      <c r="AI134" s="128"/>
      <c r="AJ134" s="128"/>
      <c r="AK134" s="129"/>
      <c r="AL134" s="128"/>
      <c r="AM134" s="130"/>
      <c r="AN134" s="128"/>
      <c r="AO134" s="130"/>
      <c r="AP134" s="128"/>
      <c r="AQ134" s="130"/>
      <c r="AR134" s="128"/>
      <c r="AS134" s="128"/>
      <c r="AT134" s="128"/>
      <c r="AU134" s="128"/>
      <c r="AV134" s="128"/>
      <c r="AW134" s="130"/>
      <c r="AX134" s="128"/>
      <c r="AY134" s="130"/>
      <c r="AZ134" s="128"/>
      <c r="BA134" s="128"/>
      <c r="BB134" s="128"/>
      <c r="BC134" s="129"/>
      <c r="BD134" s="128"/>
      <c r="BE134" s="130"/>
      <c r="BF134" s="128"/>
      <c r="BG134" s="130"/>
      <c r="BH134" s="128"/>
      <c r="BI134" s="130"/>
      <c r="BJ134" s="128"/>
      <c r="BK134" s="128"/>
      <c r="BL134" s="128"/>
      <c r="BM134" s="128"/>
      <c r="BN134" s="128"/>
      <c r="BO134" s="130"/>
      <c r="BP134" s="128"/>
      <c r="BQ134" s="130"/>
      <c r="BR134" s="128"/>
      <c r="BS134" s="128"/>
      <c r="BT134" s="128"/>
      <c r="BU134" s="129"/>
      <c r="BV134" s="128"/>
      <c r="BW134" s="130"/>
      <c r="BX134" s="128"/>
      <c r="BY134" s="130"/>
      <c r="BZ134" s="128"/>
      <c r="CA134" s="130"/>
      <c r="CB134" s="128"/>
      <c r="CC134" s="128"/>
      <c r="CD134" s="128"/>
      <c r="CE134" s="128"/>
      <c r="CF134" s="128"/>
      <c r="CG134" s="130"/>
      <c r="CH134" s="128"/>
      <c r="CI134" s="130"/>
      <c r="CJ134" s="128"/>
      <c r="CK134" s="128"/>
      <c r="CL134" s="128"/>
      <c r="CM134" s="129"/>
      <c r="CN134" s="128"/>
      <c r="CO134" s="130"/>
      <c r="CP134" s="128"/>
      <c r="CQ134" s="130"/>
      <c r="CR134" s="128"/>
      <c r="CS134" s="130"/>
      <c r="CT134" s="128"/>
      <c r="CU134" s="128"/>
      <c r="CV134" s="128"/>
      <c r="CW134" s="128"/>
      <c r="CX134" s="128"/>
      <c r="CY134" s="130"/>
      <c r="CZ134" s="128"/>
      <c r="DA134" s="130"/>
      <c r="DB134" s="128"/>
      <c r="DC134" s="128"/>
      <c r="DD134" s="128"/>
      <c r="DE134" s="129"/>
      <c r="DF134" s="128"/>
    </row>
    <row r="135" spans="1:110">
      <c r="A135" s="70"/>
      <c r="B135" s="128"/>
      <c r="C135" s="128"/>
      <c r="D135" s="128"/>
      <c r="E135" s="128"/>
      <c r="F135" s="128"/>
      <c r="G135" s="128"/>
      <c r="H135" s="128"/>
      <c r="I135" s="128"/>
      <c r="J135" s="128"/>
      <c r="K135" s="128"/>
      <c r="L135" s="128"/>
      <c r="M135" s="128"/>
      <c r="N135" s="128"/>
      <c r="O135" s="128"/>
      <c r="P135" s="128"/>
      <c r="Q135" s="128"/>
      <c r="R135" s="128"/>
      <c r="S135" s="129"/>
      <c r="T135" s="128"/>
      <c r="U135" s="130"/>
      <c r="V135" s="128"/>
      <c r="W135" s="130"/>
      <c r="X135" s="128"/>
      <c r="Y135" s="130"/>
      <c r="Z135" s="128"/>
      <c r="AA135" s="128"/>
      <c r="AB135" s="128"/>
      <c r="AC135" s="128"/>
      <c r="AD135" s="128"/>
      <c r="AE135" s="130"/>
      <c r="AF135" s="128"/>
      <c r="AG135" s="130"/>
      <c r="AH135" s="128"/>
      <c r="AI135" s="128"/>
      <c r="AJ135" s="128"/>
      <c r="AK135" s="129"/>
      <c r="AL135" s="128"/>
      <c r="AM135" s="130"/>
      <c r="AN135" s="128"/>
      <c r="AO135" s="130"/>
      <c r="AP135" s="128"/>
      <c r="AQ135" s="130"/>
      <c r="AR135" s="128"/>
      <c r="AS135" s="128"/>
      <c r="AT135" s="128"/>
      <c r="AU135" s="128"/>
      <c r="AV135" s="128"/>
      <c r="AW135" s="130"/>
      <c r="AX135" s="128"/>
      <c r="AY135" s="130"/>
      <c r="AZ135" s="128"/>
      <c r="BA135" s="128"/>
      <c r="BB135" s="128"/>
      <c r="BC135" s="129"/>
      <c r="BD135" s="128"/>
      <c r="BE135" s="130"/>
      <c r="BF135" s="128"/>
      <c r="BG135" s="130"/>
      <c r="BH135" s="128"/>
      <c r="BI135" s="130"/>
      <c r="BJ135" s="128"/>
      <c r="BK135" s="128"/>
      <c r="BL135" s="128"/>
      <c r="BM135" s="128"/>
      <c r="BN135" s="128"/>
      <c r="BO135" s="130"/>
      <c r="BP135" s="128"/>
      <c r="BQ135" s="130"/>
      <c r="BR135" s="128"/>
      <c r="BS135" s="128"/>
      <c r="BT135" s="128"/>
      <c r="BU135" s="129"/>
      <c r="BV135" s="128"/>
      <c r="BW135" s="130"/>
      <c r="BX135" s="128"/>
      <c r="BY135" s="130"/>
      <c r="BZ135" s="128"/>
      <c r="CA135" s="130"/>
      <c r="CB135" s="128"/>
      <c r="CC135" s="128"/>
      <c r="CD135" s="128"/>
      <c r="CE135" s="128"/>
      <c r="CF135" s="128"/>
      <c r="CG135" s="130"/>
      <c r="CH135" s="128"/>
      <c r="CI135" s="130"/>
      <c r="CJ135" s="128"/>
      <c r="CK135" s="128"/>
      <c r="CL135" s="128"/>
      <c r="CM135" s="129"/>
      <c r="CN135" s="128"/>
      <c r="CO135" s="130"/>
      <c r="CP135" s="128"/>
      <c r="CQ135" s="130"/>
      <c r="CR135" s="128"/>
      <c r="CS135" s="130"/>
      <c r="CT135" s="128"/>
      <c r="CU135" s="128"/>
      <c r="CV135" s="128"/>
      <c r="CW135" s="128"/>
      <c r="CX135" s="128"/>
      <c r="CY135" s="130"/>
      <c r="CZ135" s="128"/>
      <c r="DA135" s="130"/>
      <c r="DB135" s="128"/>
      <c r="DC135" s="128"/>
      <c r="DD135" s="128"/>
      <c r="DE135" s="129"/>
      <c r="DF135" s="128"/>
    </row>
    <row r="136" spans="1:110">
      <c r="A136" s="70"/>
      <c r="B136" s="128"/>
      <c r="C136" s="128"/>
      <c r="D136" s="128"/>
      <c r="E136" s="128"/>
      <c r="F136" s="128"/>
      <c r="G136" s="128"/>
      <c r="H136" s="128"/>
      <c r="I136" s="128"/>
      <c r="J136" s="128"/>
      <c r="K136" s="128"/>
      <c r="L136" s="128"/>
      <c r="M136" s="128"/>
      <c r="N136" s="128"/>
      <c r="O136" s="128"/>
      <c r="P136" s="128"/>
      <c r="Q136" s="128"/>
      <c r="R136" s="128"/>
      <c r="S136" s="129"/>
      <c r="T136" s="128"/>
      <c r="U136" s="130"/>
      <c r="V136" s="128"/>
      <c r="W136" s="130"/>
      <c r="X136" s="128"/>
      <c r="Y136" s="130"/>
      <c r="Z136" s="128"/>
      <c r="AA136" s="128"/>
      <c r="AB136" s="128"/>
      <c r="AC136" s="128"/>
      <c r="AD136" s="128"/>
      <c r="AE136" s="130"/>
      <c r="AF136" s="128"/>
      <c r="AG136" s="130"/>
      <c r="AH136" s="128"/>
      <c r="AI136" s="128"/>
      <c r="AJ136" s="128"/>
      <c r="AK136" s="129"/>
      <c r="AL136" s="128"/>
      <c r="AM136" s="130"/>
      <c r="AN136" s="128"/>
      <c r="AO136" s="130"/>
      <c r="AP136" s="128"/>
      <c r="AQ136" s="130"/>
      <c r="AR136" s="128"/>
      <c r="AS136" s="128"/>
      <c r="AT136" s="128"/>
      <c r="AU136" s="128"/>
      <c r="AV136" s="128"/>
      <c r="AW136" s="130"/>
      <c r="AX136" s="128"/>
      <c r="AY136" s="130"/>
      <c r="AZ136" s="128"/>
      <c r="BA136" s="128"/>
      <c r="BB136" s="128"/>
      <c r="BC136" s="129"/>
      <c r="BD136" s="128"/>
      <c r="BE136" s="130"/>
      <c r="BF136" s="128"/>
      <c r="BG136" s="130"/>
      <c r="BH136" s="128"/>
      <c r="BI136" s="130"/>
      <c r="BJ136" s="128"/>
      <c r="BK136" s="128"/>
      <c r="BL136" s="128"/>
      <c r="BM136" s="128"/>
      <c r="BN136" s="128"/>
      <c r="BO136" s="130"/>
      <c r="BP136" s="128"/>
      <c r="BQ136" s="130"/>
      <c r="BR136" s="128"/>
      <c r="BS136" s="128"/>
      <c r="BT136" s="128"/>
      <c r="BU136" s="129"/>
      <c r="BV136" s="128"/>
      <c r="BW136" s="130"/>
      <c r="BX136" s="128"/>
      <c r="BY136" s="130"/>
      <c r="BZ136" s="128"/>
      <c r="CA136" s="130"/>
      <c r="CB136" s="128"/>
      <c r="CC136" s="128"/>
      <c r="CD136" s="128"/>
      <c r="CE136" s="128"/>
      <c r="CF136" s="128"/>
      <c r="CG136" s="130"/>
      <c r="CH136" s="128"/>
      <c r="CI136" s="130"/>
      <c r="CJ136" s="128"/>
      <c r="CK136" s="128"/>
      <c r="CL136" s="128"/>
      <c r="CM136" s="129"/>
      <c r="CN136" s="128"/>
      <c r="CO136" s="130"/>
      <c r="CP136" s="128"/>
      <c r="CQ136" s="130"/>
      <c r="CR136" s="128"/>
      <c r="CS136" s="130"/>
      <c r="CT136" s="128"/>
      <c r="CU136" s="128"/>
      <c r="CV136" s="128"/>
      <c r="CW136" s="128"/>
      <c r="CX136" s="128"/>
      <c r="CY136" s="130"/>
      <c r="CZ136" s="128"/>
      <c r="DA136" s="130"/>
      <c r="DB136" s="128"/>
      <c r="DC136" s="128"/>
      <c r="DD136" s="128"/>
      <c r="DE136" s="129"/>
      <c r="DF136" s="128"/>
    </row>
    <row r="137" spans="1:110">
      <c r="A137" s="70"/>
      <c r="B137" s="128"/>
      <c r="C137" s="128"/>
      <c r="D137" s="128"/>
      <c r="E137" s="128"/>
      <c r="F137" s="128"/>
      <c r="G137" s="128"/>
      <c r="H137" s="128"/>
      <c r="I137" s="128"/>
      <c r="J137" s="128"/>
      <c r="K137" s="128"/>
      <c r="L137" s="128"/>
      <c r="M137" s="128"/>
      <c r="N137" s="128"/>
      <c r="O137" s="128"/>
      <c r="P137" s="128"/>
      <c r="Q137" s="128"/>
      <c r="R137" s="128"/>
      <c r="S137" s="129"/>
      <c r="T137" s="128"/>
      <c r="U137" s="130"/>
      <c r="V137" s="128"/>
      <c r="W137" s="130"/>
      <c r="X137" s="128"/>
      <c r="Y137" s="130"/>
      <c r="Z137" s="128"/>
      <c r="AA137" s="128"/>
      <c r="AB137" s="128"/>
      <c r="AC137" s="128"/>
      <c r="AD137" s="128"/>
      <c r="AE137" s="130"/>
      <c r="AF137" s="128"/>
      <c r="AG137" s="130"/>
      <c r="AH137" s="128"/>
      <c r="AI137" s="128"/>
      <c r="AJ137" s="128"/>
      <c r="AK137" s="129"/>
      <c r="AL137" s="128"/>
      <c r="AM137" s="130"/>
      <c r="AN137" s="128"/>
      <c r="AO137" s="130"/>
      <c r="AP137" s="128"/>
      <c r="AQ137" s="130"/>
      <c r="AR137" s="128"/>
      <c r="AS137" s="128"/>
      <c r="AT137" s="128"/>
      <c r="AU137" s="128"/>
      <c r="AV137" s="128"/>
      <c r="AW137" s="130"/>
      <c r="AX137" s="128"/>
      <c r="AY137" s="130"/>
      <c r="AZ137" s="128"/>
      <c r="BA137" s="128"/>
      <c r="BB137" s="128"/>
      <c r="BC137" s="129"/>
      <c r="BD137" s="128"/>
      <c r="BE137" s="130"/>
      <c r="BF137" s="128"/>
      <c r="BG137" s="130"/>
      <c r="BH137" s="128"/>
      <c r="BI137" s="130"/>
      <c r="BJ137" s="128"/>
      <c r="BK137" s="128"/>
      <c r="BL137" s="128"/>
      <c r="BM137" s="128"/>
      <c r="BN137" s="128"/>
      <c r="BO137" s="130"/>
      <c r="BP137" s="128"/>
      <c r="BQ137" s="130"/>
      <c r="BR137" s="128"/>
      <c r="BS137" s="128"/>
      <c r="BT137" s="128"/>
      <c r="BU137" s="129"/>
      <c r="BV137" s="128"/>
      <c r="BW137" s="130"/>
      <c r="BX137" s="128"/>
      <c r="BY137" s="130"/>
      <c r="BZ137" s="128"/>
      <c r="CA137" s="130"/>
      <c r="CB137" s="128"/>
      <c r="CC137" s="128"/>
      <c r="CD137" s="128"/>
      <c r="CE137" s="128"/>
      <c r="CF137" s="128"/>
      <c r="CG137" s="130"/>
      <c r="CH137" s="128"/>
      <c r="CI137" s="130"/>
      <c r="CJ137" s="128"/>
      <c r="CK137" s="128"/>
      <c r="CL137" s="128"/>
      <c r="CM137" s="129"/>
      <c r="CN137" s="128"/>
      <c r="CO137" s="130"/>
      <c r="CP137" s="128"/>
      <c r="CQ137" s="130"/>
      <c r="CR137" s="128"/>
      <c r="CS137" s="130"/>
      <c r="CT137" s="128"/>
      <c r="CU137" s="128"/>
      <c r="CV137" s="128"/>
      <c r="CW137" s="128"/>
      <c r="CX137" s="128"/>
      <c r="CY137" s="130"/>
      <c r="CZ137" s="128"/>
      <c r="DA137" s="130"/>
      <c r="DB137" s="128"/>
      <c r="DC137" s="128"/>
      <c r="DD137" s="128"/>
      <c r="DE137" s="129"/>
      <c r="DF137" s="128"/>
    </row>
    <row r="138" spans="1:110">
      <c r="A138" s="70"/>
      <c r="B138" s="128"/>
      <c r="C138" s="128"/>
      <c r="D138" s="128"/>
      <c r="E138" s="128"/>
      <c r="F138" s="128"/>
      <c r="G138" s="128"/>
      <c r="H138" s="128"/>
      <c r="I138" s="128"/>
      <c r="J138" s="128"/>
      <c r="K138" s="128"/>
      <c r="L138" s="128"/>
      <c r="M138" s="128"/>
      <c r="N138" s="128"/>
      <c r="O138" s="128"/>
      <c r="P138" s="128"/>
      <c r="Q138" s="128"/>
      <c r="R138" s="128"/>
      <c r="S138" s="129"/>
      <c r="T138" s="128"/>
      <c r="U138" s="130"/>
      <c r="V138" s="128"/>
      <c r="W138" s="130"/>
      <c r="X138" s="128"/>
      <c r="Y138" s="130"/>
      <c r="Z138" s="128"/>
      <c r="AA138" s="128"/>
      <c r="AB138" s="128"/>
      <c r="AC138" s="128"/>
      <c r="AD138" s="128"/>
      <c r="AE138" s="130"/>
      <c r="AF138" s="128"/>
      <c r="AG138" s="130"/>
      <c r="AH138" s="128"/>
      <c r="AI138" s="128"/>
      <c r="AJ138" s="128"/>
      <c r="AK138" s="129"/>
      <c r="AL138" s="128"/>
      <c r="AM138" s="130"/>
      <c r="AN138" s="128"/>
      <c r="AO138" s="130"/>
      <c r="AP138" s="128"/>
      <c r="AQ138" s="130"/>
      <c r="AR138" s="128"/>
      <c r="AS138" s="128"/>
      <c r="AT138" s="128"/>
      <c r="AU138" s="128"/>
      <c r="AV138" s="128"/>
      <c r="AW138" s="130"/>
      <c r="AX138" s="128"/>
      <c r="AY138" s="130"/>
      <c r="AZ138" s="128"/>
      <c r="BA138" s="128"/>
      <c r="BB138" s="128"/>
      <c r="BC138" s="129"/>
      <c r="BD138" s="128"/>
      <c r="BE138" s="130"/>
      <c r="BF138" s="128"/>
      <c r="BG138" s="130"/>
      <c r="BH138" s="128"/>
      <c r="BI138" s="130"/>
      <c r="BJ138" s="128"/>
      <c r="BK138" s="128"/>
      <c r="BL138" s="128"/>
      <c r="BM138" s="128"/>
      <c r="BN138" s="128"/>
      <c r="BO138" s="130"/>
      <c r="BP138" s="128"/>
      <c r="BQ138" s="130"/>
      <c r="BR138" s="128"/>
      <c r="BS138" s="128"/>
      <c r="BT138" s="128"/>
      <c r="BU138" s="129"/>
      <c r="BV138" s="128"/>
      <c r="BW138" s="130"/>
      <c r="BX138" s="128"/>
      <c r="BY138" s="130"/>
      <c r="BZ138" s="128"/>
      <c r="CA138" s="130"/>
      <c r="CB138" s="128"/>
      <c r="CC138" s="128"/>
      <c r="CD138" s="128"/>
      <c r="CE138" s="128"/>
      <c r="CF138" s="128"/>
      <c r="CG138" s="130"/>
      <c r="CH138" s="128"/>
      <c r="CI138" s="130"/>
      <c r="CJ138" s="128"/>
      <c r="CK138" s="128"/>
      <c r="CL138" s="128"/>
      <c r="CM138" s="129"/>
      <c r="CN138" s="128"/>
      <c r="CO138" s="130"/>
      <c r="CP138" s="128"/>
      <c r="CQ138" s="130"/>
      <c r="CR138" s="128"/>
      <c r="CS138" s="130"/>
      <c r="CT138" s="128"/>
      <c r="CU138" s="128"/>
      <c r="CV138" s="128"/>
      <c r="CW138" s="128"/>
      <c r="CX138" s="128"/>
      <c r="CY138" s="130"/>
      <c r="CZ138" s="128"/>
      <c r="DA138" s="130"/>
      <c r="DB138" s="128"/>
      <c r="DC138" s="128"/>
      <c r="DD138" s="128"/>
      <c r="DE138" s="129"/>
      <c r="DF138" s="128"/>
    </row>
    <row r="139" spans="1:110">
      <c r="A139" s="70"/>
      <c r="B139" s="128"/>
      <c r="C139" s="128"/>
      <c r="D139" s="128"/>
      <c r="E139" s="128"/>
      <c r="F139" s="128"/>
      <c r="G139" s="128"/>
      <c r="H139" s="128"/>
      <c r="I139" s="128"/>
      <c r="J139" s="128"/>
      <c r="K139" s="128"/>
      <c r="L139" s="128"/>
      <c r="M139" s="128"/>
      <c r="N139" s="128"/>
      <c r="O139" s="128"/>
      <c r="P139" s="128"/>
      <c r="Q139" s="128"/>
      <c r="R139" s="128"/>
      <c r="S139" s="129"/>
      <c r="T139" s="128"/>
      <c r="U139" s="130"/>
      <c r="V139" s="128"/>
      <c r="W139" s="130"/>
      <c r="X139" s="128"/>
      <c r="Y139" s="130"/>
      <c r="Z139" s="128"/>
      <c r="AA139" s="128"/>
      <c r="AB139" s="128"/>
      <c r="AC139" s="128"/>
      <c r="AD139" s="128"/>
      <c r="AE139" s="130"/>
      <c r="AF139" s="128"/>
      <c r="AG139" s="130"/>
      <c r="AH139" s="128"/>
      <c r="AI139" s="128"/>
      <c r="AJ139" s="128"/>
      <c r="AK139" s="129"/>
      <c r="AL139" s="128"/>
      <c r="AM139" s="130"/>
      <c r="AN139" s="128"/>
      <c r="AO139" s="130"/>
      <c r="AP139" s="128"/>
      <c r="AQ139" s="130"/>
      <c r="AR139" s="128"/>
      <c r="AS139" s="128"/>
      <c r="AT139" s="128"/>
      <c r="AU139" s="128"/>
      <c r="AV139" s="128"/>
      <c r="AW139" s="130"/>
      <c r="AX139" s="128"/>
      <c r="AY139" s="130"/>
      <c r="AZ139" s="128"/>
      <c r="BA139" s="128"/>
      <c r="BB139" s="128"/>
      <c r="BC139" s="129"/>
      <c r="BD139" s="128"/>
      <c r="BE139" s="130"/>
      <c r="BF139" s="128"/>
      <c r="BG139" s="130"/>
      <c r="BH139" s="128"/>
      <c r="BI139" s="130"/>
      <c r="BJ139" s="128"/>
      <c r="BK139" s="128"/>
      <c r="BL139" s="128"/>
      <c r="BM139" s="128"/>
      <c r="BN139" s="128"/>
      <c r="BO139" s="130"/>
      <c r="BP139" s="128"/>
      <c r="BQ139" s="130"/>
      <c r="BR139" s="128"/>
      <c r="BS139" s="128"/>
      <c r="BT139" s="128"/>
      <c r="BU139" s="129"/>
      <c r="BV139" s="128"/>
      <c r="BW139" s="130"/>
      <c r="BX139" s="128"/>
      <c r="BY139" s="130"/>
      <c r="BZ139" s="128"/>
      <c r="CA139" s="130"/>
      <c r="CB139" s="128"/>
      <c r="CC139" s="128"/>
      <c r="CD139" s="128"/>
      <c r="CE139" s="128"/>
      <c r="CF139" s="128"/>
      <c r="CG139" s="130"/>
      <c r="CH139" s="128"/>
      <c r="CI139" s="130"/>
      <c r="CJ139" s="128"/>
      <c r="CK139" s="128"/>
      <c r="CL139" s="128"/>
      <c r="CM139" s="129"/>
      <c r="CN139" s="128"/>
      <c r="CO139" s="130"/>
      <c r="CP139" s="128"/>
      <c r="CQ139" s="130"/>
      <c r="CR139" s="128"/>
      <c r="CS139" s="130"/>
      <c r="CT139" s="128"/>
      <c r="CU139" s="128"/>
      <c r="CV139" s="128"/>
      <c r="CW139" s="128"/>
      <c r="CX139" s="128"/>
      <c r="CY139" s="130"/>
      <c r="CZ139" s="128"/>
      <c r="DA139" s="130"/>
      <c r="DB139" s="128"/>
      <c r="DC139" s="128"/>
      <c r="DD139" s="128"/>
      <c r="DE139" s="129"/>
      <c r="DF139" s="128"/>
    </row>
    <row r="140" spans="1:110">
      <c r="A140" s="70"/>
      <c r="B140" s="128"/>
      <c r="C140" s="128"/>
      <c r="D140" s="128"/>
      <c r="E140" s="128"/>
      <c r="F140" s="128"/>
      <c r="G140" s="128"/>
      <c r="H140" s="128"/>
      <c r="I140" s="128"/>
      <c r="J140" s="128"/>
      <c r="K140" s="128"/>
      <c r="L140" s="128"/>
      <c r="M140" s="128"/>
      <c r="N140" s="128"/>
      <c r="O140" s="128"/>
      <c r="P140" s="128"/>
      <c r="Q140" s="128"/>
      <c r="R140" s="128"/>
      <c r="S140" s="129"/>
      <c r="T140" s="128"/>
      <c r="U140" s="130"/>
      <c r="V140" s="128"/>
      <c r="W140" s="130"/>
      <c r="X140" s="128"/>
      <c r="Y140" s="130"/>
      <c r="Z140" s="128"/>
      <c r="AA140" s="128"/>
      <c r="AB140" s="128"/>
      <c r="AC140" s="128"/>
      <c r="AD140" s="128"/>
      <c r="AE140" s="130"/>
      <c r="AF140" s="128"/>
      <c r="AG140" s="130"/>
      <c r="AH140" s="128"/>
      <c r="AI140" s="128"/>
      <c r="AJ140" s="128"/>
      <c r="AK140" s="129"/>
      <c r="AL140" s="128"/>
      <c r="AM140" s="130"/>
      <c r="AN140" s="128"/>
      <c r="AO140" s="130"/>
      <c r="AP140" s="128"/>
      <c r="AQ140" s="130"/>
      <c r="AR140" s="128"/>
      <c r="AS140" s="128"/>
      <c r="AT140" s="128"/>
      <c r="AU140" s="128"/>
      <c r="AV140" s="128"/>
      <c r="AW140" s="130"/>
      <c r="AX140" s="128"/>
      <c r="AY140" s="130"/>
      <c r="AZ140" s="128"/>
      <c r="BA140" s="128"/>
      <c r="BB140" s="128"/>
      <c r="BC140" s="129"/>
      <c r="BD140" s="128"/>
      <c r="BE140" s="130"/>
      <c r="BF140" s="128"/>
      <c r="BG140" s="130"/>
      <c r="BH140" s="128"/>
      <c r="BI140" s="130"/>
      <c r="BJ140" s="128"/>
      <c r="BK140" s="128"/>
      <c r="BL140" s="128"/>
      <c r="BM140" s="128"/>
      <c r="BN140" s="128"/>
      <c r="BO140" s="130"/>
      <c r="BP140" s="128"/>
      <c r="BQ140" s="130"/>
      <c r="BR140" s="128"/>
      <c r="BS140" s="128"/>
      <c r="BT140" s="128"/>
      <c r="BU140" s="129"/>
      <c r="BV140" s="128"/>
      <c r="BW140" s="130"/>
      <c r="BX140" s="128"/>
      <c r="BY140" s="130"/>
      <c r="BZ140" s="128"/>
      <c r="CA140" s="130"/>
      <c r="CB140" s="128"/>
      <c r="CC140" s="128"/>
      <c r="CD140" s="128"/>
      <c r="CE140" s="128"/>
      <c r="CF140" s="128"/>
      <c r="CG140" s="130"/>
      <c r="CH140" s="128"/>
      <c r="CI140" s="130"/>
      <c r="CJ140" s="128"/>
      <c r="CK140" s="128"/>
      <c r="CL140" s="128"/>
      <c r="CM140" s="129"/>
      <c r="CN140" s="128"/>
      <c r="CO140" s="130"/>
      <c r="CP140" s="128"/>
      <c r="CQ140" s="130"/>
      <c r="CR140" s="128"/>
      <c r="CS140" s="130"/>
      <c r="CT140" s="128"/>
      <c r="CU140" s="128"/>
      <c r="CV140" s="128"/>
      <c r="CW140" s="128"/>
      <c r="CX140" s="128"/>
      <c r="CY140" s="130"/>
      <c r="CZ140" s="128"/>
      <c r="DA140" s="130"/>
      <c r="DB140" s="128"/>
      <c r="DC140" s="128"/>
      <c r="DD140" s="128"/>
      <c r="DE140" s="129"/>
      <c r="DF140" s="128"/>
    </row>
    <row r="141" spans="1:110">
      <c r="A141" s="70"/>
      <c r="B141" s="128"/>
      <c r="C141" s="128"/>
      <c r="D141" s="128"/>
      <c r="E141" s="128"/>
      <c r="F141" s="128"/>
      <c r="G141" s="128"/>
      <c r="H141" s="128"/>
      <c r="I141" s="128"/>
      <c r="J141" s="128"/>
      <c r="K141" s="128"/>
      <c r="L141" s="128"/>
      <c r="M141" s="128"/>
      <c r="N141" s="128"/>
      <c r="O141" s="128"/>
      <c r="P141" s="128"/>
      <c r="Q141" s="128"/>
      <c r="R141" s="128"/>
      <c r="S141" s="129"/>
      <c r="T141" s="128"/>
      <c r="U141" s="130"/>
      <c r="V141" s="128"/>
      <c r="W141" s="130"/>
      <c r="X141" s="128"/>
      <c r="Y141" s="130"/>
      <c r="Z141" s="128"/>
      <c r="AA141" s="128"/>
      <c r="AB141" s="128"/>
      <c r="AC141" s="128"/>
      <c r="AD141" s="128"/>
      <c r="AE141" s="130"/>
      <c r="AF141" s="128"/>
      <c r="AG141" s="130"/>
      <c r="AH141" s="128"/>
      <c r="AI141" s="128"/>
      <c r="AJ141" s="128"/>
      <c r="AK141" s="129"/>
      <c r="AL141" s="128"/>
      <c r="AM141" s="130"/>
      <c r="AN141" s="128"/>
      <c r="AO141" s="130"/>
      <c r="AP141" s="128"/>
      <c r="AQ141" s="130"/>
      <c r="AR141" s="128"/>
      <c r="AS141" s="128"/>
      <c r="AT141" s="128"/>
      <c r="AU141" s="128"/>
      <c r="AV141" s="128"/>
      <c r="AW141" s="130"/>
      <c r="AX141" s="128"/>
      <c r="AY141" s="130"/>
      <c r="AZ141" s="128"/>
      <c r="BA141" s="128"/>
      <c r="BB141" s="128"/>
      <c r="BC141" s="129"/>
      <c r="BD141" s="128"/>
      <c r="BE141" s="130"/>
      <c r="BF141" s="128"/>
      <c r="BG141" s="130"/>
      <c r="BH141" s="128"/>
      <c r="BI141" s="130"/>
      <c r="BJ141" s="128"/>
      <c r="BK141" s="128"/>
      <c r="BL141" s="128"/>
      <c r="BM141" s="128"/>
      <c r="BN141" s="128"/>
      <c r="BO141" s="130"/>
      <c r="BP141" s="128"/>
      <c r="BQ141" s="130"/>
      <c r="BR141" s="128"/>
      <c r="BS141" s="128"/>
      <c r="BT141" s="128"/>
      <c r="BU141" s="129"/>
      <c r="BV141" s="128"/>
      <c r="BW141" s="130"/>
      <c r="BX141" s="128"/>
      <c r="BY141" s="130"/>
      <c r="BZ141" s="128"/>
      <c r="CA141" s="130"/>
      <c r="CB141" s="128"/>
      <c r="CC141" s="128"/>
      <c r="CD141" s="128"/>
      <c r="CE141" s="128"/>
      <c r="CF141" s="128"/>
      <c r="CG141" s="130"/>
      <c r="CH141" s="128"/>
      <c r="CI141" s="130"/>
      <c r="CJ141" s="128"/>
      <c r="CK141" s="128"/>
      <c r="CL141" s="128"/>
      <c r="CM141" s="129"/>
      <c r="CN141" s="128"/>
      <c r="CO141" s="130"/>
      <c r="CP141" s="128"/>
      <c r="CQ141" s="130"/>
      <c r="CR141" s="128"/>
      <c r="CS141" s="130"/>
      <c r="CT141" s="128"/>
      <c r="CU141" s="128"/>
      <c r="CV141" s="128"/>
      <c r="CW141" s="128"/>
      <c r="CX141" s="128"/>
      <c r="CY141" s="130"/>
      <c r="CZ141" s="128"/>
      <c r="DA141" s="130"/>
      <c r="DB141" s="128"/>
      <c r="DC141" s="128"/>
      <c r="DD141" s="128"/>
      <c r="DE141" s="129"/>
      <c r="DF141" s="128"/>
    </row>
    <row r="142" spans="1:110">
      <c r="A142" s="70"/>
      <c r="B142" s="128"/>
      <c r="C142" s="128"/>
      <c r="D142" s="128"/>
      <c r="E142" s="128"/>
      <c r="F142" s="128"/>
      <c r="G142" s="128"/>
      <c r="H142" s="128"/>
      <c r="I142" s="128"/>
      <c r="J142" s="128"/>
      <c r="K142" s="128"/>
      <c r="L142" s="128"/>
      <c r="M142" s="128"/>
      <c r="N142" s="128"/>
      <c r="O142" s="128"/>
      <c r="P142" s="128"/>
      <c r="Q142" s="128"/>
      <c r="R142" s="128"/>
      <c r="S142" s="129"/>
      <c r="T142" s="128"/>
      <c r="U142" s="130"/>
      <c r="V142" s="128"/>
      <c r="W142" s="130"/>
      <c r="X142" s="128"/>
      <c r="Y142" s="130"/>
      <c r="Z142" s="128"/>
      <c r="AA142" s="128"/>
      <c r="AB142" s="128"/>
      <c r="AC142" s="128"/>
      <c r="AD142" s="128"/>
      <c r="AE142" s="130"/>
      <c r="AF142" s="128"/>
      <c r="AG142" s="130"/>
      <c r="AH142" s="128"/>
      <c r="AI142" s="128"/>
      <c r="AJ142" s="128"/>
      <c r="AK142" s="129"/>
      <c r="AL142" s="128"/>
      <c r="AM142" s="130"/>
      <c r="AN142" s="128"/>
      <c r="AO142" s="130"/>
      <c r="AP142" s="128"/>
      <c r="AQ142" s="130"/>
      <c r="AR142" s="128"/>
      <c r="AS142" s="128"/>
      <c r="AT142" s="128"/>
      <c r="AU142" s="128"/>
      <c r="AV142" s="128"/>
      <c r="AW142" s="130"/>
      <c r="AX142" s="128"/>
      <c r="AY142" s="130"/>
      <c r="AZ142" s="128"/>
      <c r="BA142" s="128"/>
      <c r="BB142" s="128"/>
      <c r="BC142" s="129"/>
      <c r="BD142" s="128"/>
      <c r="BE142" s="130"/>
      <c r="BF142" s="128"/>
      <c r="BG142" s="130"/>
      <c r="BH142" s="128"/>
      <c r="BI142" s="130"/>
      <c r="BJ142" s="128"/>
      <c r="BK142" s="128"/>
      <c r="BL142" s="128"/>
      <c r="BM142" s="128"/>
      <c r="BN142" s="128"/>
      <c r="BO142" s="130"/>
      <c r="BP142" s="128"/>
      <c r="BQ142" s="130"/>
      <c r="BR142" s="128"/>
      <c r="BS142" s="128"/>
      <c r="BT142" s="128"/>
      <c r="BU142" s="129"/>
      <c r="BV142" s="128"/>
      <c r="BW142" s="130"/>
      <c r="BX142" s="128"/>
      <c r="BY142" s="130"/>
      <c r="BZ142" s="128"/>
      <c r="CA142" s="130"/>
      <c r="CB142" s="128"/>
      <c r="CC142" s="128"/>
      <c r="CD142" s="128"/>
      <c r="CE142" s="128"/>
      <c r="CF142" s="128"/>
      <c r="CG142" s="130"/>
      <c r="CH142" s="128"/>
      <c r="CI142" s="130"/>
      <c r="CJ142" s="128"/>
      <c r="CK142" s="128"/>
      <c r="CL142" s="128"/>
      <c r="CM142" s="129"/>
      <c r="CN142" s="128"/>
      <c r="CO142" s="130"/>
      <c r="CP142" s="128"/>
      <c r="CQ142" s="130"/>
      <c r="CR142" s="128"/>
      <c r="CS142" s="130"/>
      <c r="CT142" s="128"/>
      <c r="CU142" s="128"/>
      <c r="CV142" s="128"/>
      <c r="CW142" s="128"/>
      <c r="CX142" s="128"/>
      <c r="CY142" s="130"/>
      <c r="CZ142" s="128"/>
      <c r="DA142" s="130"/>
      <c r="DB142" s="128"/>
      <c r="DC142" s="128"/>
      <c r="DD142" s="128"/>
      <c r="DE142" s="129"/>
      <c r="DF142" s="128"/>
    </row>
    <row r="143" spans="1:110">
      <c r="A143" s="70"/>
      <c r="B143" s="128"/>
      <c r="C143" s="128"/>
      <c r="D143" s="128"/>
      <c r="E143" s="128"/>
      <c r="F143" s="128"/>
      <c r="G143" s="128"/>
      <c r="H143" s="128"/>
      <c r="I143" s="128"/>
      <c r="J143" s="128"/>
      <c r="K143" s="128"/>
      <c r="L143" s="128"/>
      <c r="M143" s="128"/>
      <c r="N143" s="128"/>
      <c r="O143" s="128"/>
      <c r="P143" s="128"/>
      <c r="Q143" s="128"/>
      <c r="R143" s="128"/>
      <c r="S143" s="129"/>
      <c r="T143" s="128"/>
      <c r="U143" s="130"/>
      <c r="V143" s="128"/>
      <c r="W143" s="130"/>
      <c r="X143" s="128"/>
      <c r="Y143" s="130"/>
      <c r="Z143" s="128"/>
      <c r="AA143" s="128"/>
      <c r="AB143" s="128"/>
      <c r="AC143" s="128"/>
      <c r="AD143" s="128"/>
      <c r="AE143" s="130"/>
      <c r="AF143" s="128"/>
      <c r="AG143" s="130"/>
      <c r="AH143" s="128"/>
      <c r="AI143" s="128"/>
      <c r="AJ143" s="128"/>
      <c r="AK143" s="129"/>
      <c r="AL143" s="128"/>
      <c r="AM143" s="130"/>
      <c r="AN143" s="128"/>
      <c r="AO143" s="130"/>
      <c r="AP143" s="128"/>
      <c r="AQ143" s="130"/>
      <c r="AR143" s="128"/>
      <c r="AS143" s="128"/>
      <c r="AT143" s="128"/>
      <c r="AU143" s="128"/>
      <c r="AV143" s="128"/>
      <c r="AW143" s="130"/>
      <c r="AX143" s="128"/>
      <c r="AY143" s="130"/>
      <c r="AZ143" s="128"/>
      <c r="BA143" s="128"/>
      <c r="BB143" s="128"/>
      <c r="BC143" s="129"/>
      <c r="BD143" s="128"/>
      <c r="BE143" s="130"/>
      <c r="BF143" s="128"/>
      <c r="BG143" s="130"/>
      <c r="BH143" s="128"/>
      <c r="BI143" s="130"/>
      <c r="BJ143" s="128"/>
      <c r="BK143" s="128"/>
      <c r="BL143" s="128"/>
      <c r="BM143" s="128"/>
      <c r="BN143" s="128"/>
      <c r="BO143" s="130"/>
      <c r="BP143" s="128"/>
      <c r="BQ143" s="130"/>
      <c r="BR143" s="128"/>
      <c r="BS143" s="128"/>
      <c r="BT143" s="128"/>
      <c r="BU143" s="129"/>
      <c r="BV143" s="128"/>
      <c r="BW143" s="130"/>
      <c r="BX143" s="128"/>
      <c r="BY143" s="130"/>
      <c r="BZ143" s="128"/>
      <c r="CA143" s="130"/>
      <c r="CB143" s="128"/>
      <c r="CC143" s="128"/>
      <c r="CD143" s="128"/>
      <c r="CE143" s="128"/>
      <c r="CF143" s="128"/>
      <c r="CG143" s="130"/>
      <c r="CH143" s="128"/>
      <c r="CI143" s="130"/>
      <c r="CJ143" s="128"/>
      <c r="CK143" s="128"/>
      <c r="CL143" s="128"/>
      <c r="CM143" s="129"/>
      <c r="CN143" s="128"/>
      <c r="CO143" s="130"/>
      <c r="CP143" s="128"/>
      <c r="CQ143" s="130"/>
      <c r="CR143" s="128"/>
      <c r="CS143" s="130"/>
      <c r="CT143" s="128"/>
      <c r="CU143" s="128"/>
      <c r="CV143" s="128"/>
      <c r="CW143" s="128"/>
      <c r="CX143" s="128"/>
      <c r="CY143" s="130"/>
      <c r="CZ143" s="128"/>
      <c r="DA143" s="130"/>
      <c r="DB143" s="128"/>
      <c r="DC143" s="128"/>
      <c r="DD143" s="128"/>
      <c r="DE143" s="129"/>
      <c r="DF143" s="128"/>
    </row>
    <row r="144" spans="1:110">
      <c r="A144" s="70"/>
      <c r="B144" s="128"/>
      <c r="C144" s="128"/>
      <c r="D144" s="128"/>
      <c r="E144" s="128"/>
      <c r="F144" s="128"/>
      <c r="G144" s="128"/>
      <c r="H144" s="128"/>
      <c r="I144" s="128"/>
      <c r="J144" s="128"/>
      <c r="K144" s="128"/>
      <c r="L144" s="128"/>
      <c r="M144" s="128"/>
      <c r="N144" s="128"/>
      <c r="O144" s="128"/>
      <c r="P144" s="128"/>
      <c r="Q144" s="128"/>
      <c r="R144" s="128"/>
      <c r="S144" s="129"/>
      <c r="T144" s="128"/>
      <c r="U144" s="130"/>
      <c r="V144" s="128"/>
      <c r="W144" s="130"/>
      <c r="X144" s="128"/>
      <c r="Y144" s="130"/>
      <c r="Z144" s="128"/>
      <c r="AA144" s="128"/>
      <c r="AB144" s="128"/>
      <c r="AC144" s="128"/>
      <c r="AD144" s="128"/>
      <c r="AE144" s="130"/>
      <c r="AF144" s="128"/>
      <c r="AG144" s="130"/>
      <c r="AH144" s="128"/>
      <c r="AI144" s="128"/>
      <c r="AJ144" s="128"/>
      <c r="AK144" s="129"/>
      <c r="AL144" s="128"/>
      <c r="AM144" s="130"/>
      <c r="AN144" s="128"/>
      <c r="AO144" s="130"/>
      <c r="AP144" s="128"/>
      <c r="AQ144" s="130"/>
      <c r="AR144" s="128"/>
      <c r="AS144" s="128"/>
      <c r="AT144" s="128"/>
      <c r="AU144" s="128"/>
      <c r="AV144" s="128"/>
      <c r="AW144" s="130"/>
      <c r="AX144" s="128"/>
      <c r="AY144" s="130"/>
      <c r="AZ144" s="128"/>
      <c r="BA144" s="128"/>
      <c r="BB144" s="128"/>
      <c r="BC144" s="129"/>
      <c r="BD144" s="128"/>
      <c r="BE144" s="130"/>
      <c r="BF144" s="128"/>
      <c r="BG144" s="130"/>
      <c r="BH144" s="128"/>
      <c r="BI144" s="130"/>
      <c r="BJ144" s="128"/>
      <c r="BK144" s="128"/>
      <c r="BL144" s="128"/>
      <c r="BM144" s="128"/>
      <c r="BN144" s="128"/>
      <c r="BO144" s="130"/>
      <c r="BP144" s="128"/>
      <c r="BQ144" s="130"/>
      <c r="BR144" s="128"/>
      <c r="BS144" s="128"/>
      <c r="BT144" s="128"/>
      <c r="BU144" s="129"/>
      <c r="BV144" s="128"/>
      <c r="BW144" s="130"/>
      <c r="BX144" s="128"/>
      <c r="BY144" s="130"/>
      <c r="BZ144" s="128"/>
      <c r="CA144" s="130"/>
      <c r="CB144" s="128"/>
      <c r="CC144" s="128"/>
      <c r="CD144" s="128"/>
      <c r="CE144" s="128"/>
      <c r="CF144" s="128"/>
      <c r="CG144" s="130"/>
      <c r="CH144" s="128"/>
      <c r="CI144" s="130"/>
      <c r="CJ144" s="128"/>
      <c r="CK144" s="128"/>
      <c r="CL144" s="128"/>
      <c r="CM144" s="129"/>
      <c r="CN144" s="128"/>
      <c r="CO144" s="130"/>
      <c r="CP144" s="128"/>
      <c r="CQ144" s="130"/>
      <c r="CR144" s="128"/>
      <c r="CS144" s="130"/>
      <c r="CT144" s="128"/>
      <c r="CU144" s="128"/>
      <c r="CV144" s="128"/>
      <c r="CW144" s="128"/>
      <c r="CX144" s="128"/>
      <c r="CY144" s="130"/>
      <c r="CZ144" s="128"/>
      <c r="DA144" s="130"/>
      <c r="DB144" s="128"/>
      <c r="DC144" s="128"/>
      <c r="DD144" s="128"/>
      <c r="DE144" s="129"/>
      <c r="DF144" s="128"/>
    </row>
    <row r="145" spans="1:110">
      <c r="A145" s="70"/>
      <c r="B145" s="128"/>
      <c r="C145" s="128"/>
      <c r="D145" s="128"/>
      <c r="E145" s="128"/>
      <c r="F145" s="128"/>
      <c r="G145" s="128"/>
      <c r="H145" s="128"/>
      <c r="I145" s="128"/>
      <c r="J145" s="128"/>
      <c r="K145" s="128"/>
      <c r="L145" s="128"/>
      <c r="M145" s="128"/>
      <c r="N145" s="128"/>
      <c r="O145" s="128"/>
      <c r="P145" s="128"/>
      <c r="Q145" s="128"/>
      <c r="R145" s="128"/>
      <c r="S145" s="129"/>
      <c r="T145" s="128"/>
      <c r="U145" s="130"/>
      <c r="V145" s="128"/>
      <c r="W145" s="130"/>
      <c r="X145" s="128"/>
      <c r="Y145" s="130"/>
      <c r="Z145" s="128"/>
      <c r="AA145" s="128"/>
      <c r="AB145" s="128"/>
      <c r="AC145" s="128"/>
      <c r="AD145" s="128"/>
      <c r="AE145" s="130"/>
      <c r="AF145" s="128"/>
      <c r="AG145" s="130"/>
      <c r="AH145" s="128"/>
      <c r="AI145" s="128"/>
      <c r="AJ145" s="128"/>
      <c r="AK145" s="129"/>
      <c r="AL145" s="128"/>
      <c r="AM145" s="130"/>
      <c r="AN145" s="128"/>
      <c r="AO145" s="130"/>
      <c r="AP145" s="128"/>
      <c r="AQ145" s="130"/>
      <c r="AR145" s="128"/>
      <c r="AS145" s="128"/>
      <c r="AT145" s="128"/>
      <c r="AU145" s="128"/>
      <c r="AV145" s="128"/>
      <c r="AW145" s="130"/>
      <c r="AX145" s="128"/>
      <c r="AY145" s="130"/>
      <c r="AZ145" s="128"/>
      <c r="BA145" s="128"/>
      <c r="BB145" s="128"/>
      <c r="BC145" s="129"/>
      <c r="BD145" s="128"/>
      <c r="BE145" s="130"/>
      <c r="BF145" s="128"/>
      <c r="BG145" s="130"/>
      <c r="BH145" s="128"/>
      <c r="BI145" s="130"/>
      <c r="BJ145" s="128"/>
      <c r="BK145" s="128"/>
      <c r="BL145" s="128"/>
      <c r="BM145" s="128"/>
      <c r="BN145" s="128"/>
      <c r="BO145" s="130"/>
      <c r="BP145" s="128"/>
      <c r="BQ145" s="130"/>
      <c r="BR145" s="128"/>
      <c r="BS145" s="128"/>
      <c r="BT145" s="128"/>
      <c r="BU145" s="129"/>
      <c r="BV145" s="128"/>
      <c r="BW145" s="130"/>
      <c r="BX145" s="128"/>
      <c r="BY145" s="130"/>
      <c r="BZ145" s="128"/>
      <c r="CA145" s="130"/>
      <c r="CB145" s="128"/>
      <c r="CC145" s="128"/>
      <c r="CD145" s="128"/>
      <c r="CE145" s="128"/>
      <c r="CF145" s="128"/>
      <c r="CG145" s="130"/>
      <c r="CH145" s="128"/>
      <c r="CI145" s="130"/>
      <c r="CJ145" s="128"/>
      <c r="CK145" s="128"/>
      <c r="CL145" s="128"/>
      <c r="CM145" s="129"/>
      <c r="CN145" s="128"/>
      <c r="CO145" s="130"/>
      <c r="CP145" s="128"/>
      <c r="CQ145" s="130"/>
      <c r="CR145" s="128"/>
      <c r="CS145" s="130"/>
      <c r="CT145" s="128"/>
      <c r="CU145" s="128"/>
      <c r="CV145" s="128"/>
      <c r="CW145" s="128"/>
      <c r="CX145" s="128"/>
      <c r="CY145" s="130"/>
      <c r="CZ145" s="128"/>
      <c r="DA145" s="130"/>
      <c r="DB145" s="128"/>
      <c r="DC145" s="128"/>
      <c r="DD145" s="128"/>
      <c r="DE145" s="129"/>
      <c r="DF145" s="128"/>
    </row>
    <row r="146" spans="1:110">
      <c r="A146" s="70"/>
      <c r="B146" s="128"/>
      <c r="C146" s="128"/>
      <c r="D146" s="128"/>
      <c r="E146" s="128"/>
      <c r="F146" s="128"/>
      <c r="G146" s="128"/>
      <c r="H146" s="128"/>
      <c r="I146" s="128"/>
      <c r="J146" s="128"/>
      <c r="K146" s="128"/>
      <c r="L146" s="128"/>
      <c r="M146" s="128"/>
      <c r="N146" s="128"/>
      <c r="O146" s="128"/>
      <c r="P146" s="128"/>
      <c r="Q146" s="128"/>
      <c r="R146" s="128"/>
      <c r="S146" s="129"/>
      <c r="T146" s="128"/>
      <c r="U146" s="130"/>
      <c r="V146" s="128"/>
      <c r="W146" s="130"/>
      <c r="X146" s="128"/>
      <c r="Y146" s="130"/>
      <c r="Z146" s="128"/>
      <c r="AA146" s="128"/>
      <c r="AB146" s="128"/>
      <c r="AC146" s="128"/>
      <c r="AD146" s="128"/>
      <c r="AE146" s="130"/>
      <c r="AF146" s="128"/>
      <c r="AG146" s="130"/>
      <c r="AH146" s="128"/>
      <c r="AI146" s="128"/>
      <c r="AJ146" s="128"/>
      <c r="AK146" s="129"/>
      <c r="AL146" s="128"/>
      <c r="AM146" s="130"/>
      <c r="AN146" s="128"/>
      <c r="AO146" s="130"/>
      <c r="AP146" s="128"/>
      <c r="AQ146" s="130"/>
      <c r="AR146" s="128"/>
      <c r="AS146" s="128"/>
      <c r="AT146" s="128"/>
      <c r="AU146" s="128"/>
      <c r="AV146" s="128"/>
      <c r="AW146" s="130"/>
      <c r="AX146" s="128"/>
      <c r="AY146" s="130"/>
      <c r="AZ146" s="128"/>
      <c r="BA146" s="128"/>
      <c r="BB146" s="128"/>
      <c r="BC146" s="129"/>
      <c r="BD146" s="128"/>
      <c r="BE146" s="130"/>
      <c r="BF146" s="128"/>
      <c r="BG146" s="130"/>
      <c r="BH146" s="128"/>
      <c r="BI146" s="130"/>
      <c r="BJ146" s="128"/>
      <c r="BK146" s="128"/>
      <c r="BL146" s="128"/>
      <c r="BM146" s="128"/>
      <c r="BN146" s="128"/>
      <c r="BO146" s="130"/>
      <c r="BP146" s="128"/>
      <c r="BQ146" s="130"/>
      <c r="BR146" s="128"/>
      <c r="BS146" s="128"/>
      <c r="BT146" s="128"/>
      <c r="BU146" s="129"/>
      <c r="BV146" s="128"/>
      <c r="BW146" s="130"/>
      <c r="BX146" s="128"/>
      <c r="BY146" s="130"/>
      <c r="BZ146" s="128"/>
      <c r="CA146" s="130"/>
      <c r="CB146" s="128"/>
      <c r="CC146" s="128"/>
      <c r="CD146" s="128"/>
      <c r="CE146" s="128"/>
      <c r="CF146" s="128"/>
      <c r="CG146" s="130"/>
      <c r="CH146" s="128"/>
      <c r="CI146" s="130"/>
      <c r="CJ146" s="128"/>
      <c r="CK146" s="128"/>
      <c r="CL146" s="128"/>
      <c r="CM146" s="129"/>
      <c r="CN146" s="128"/>
      <c r="CO146" s="130"/>
      <c r="CP146" s="128"/>
      <c r="CQ146" s="130"/>
      <c r="CR146" s="128"/>
      <c r="CS146" s="130"/>
      <c r="CT146" s="128"/>
      <c r="CU146" s="128"/>
      <c r="CV146" s="128"/>
      <c r="CW146" s="128"/>
      <c r="CX146" s="128"/>
      <c r="CY146" s="130"/>
      <c r="CZ146" s="128"/>
      <c r="DA146" s="130"/>
      <c r="DB146" s="128"/>
      <c r="DC146" s="128"/>
      <c r="DD146" s="128"/>
      <c r="DE146" s="129"/>
      <c r="DF146" s="128"/>
    </row>
    <row r="147" spans="1:110">
      <c r="A147" s="70"/>
      <c r="B147" s="128"/>
      <c r="C147" s="128"/>
      <c r="D147" s="128"/>
      <c r="E147" s="128"/>
      <c r="F147" s="128"/>
      <c r="G147" s="128"/>
      <c r="H147" s="128"/>
      <c r="I147" s="128"/>
      <c r="J147" s="128"/>
      <c r="K147" s="128"/>
      <c r="L147" s="128"/>
      <c r="M147" s="128"/>
      <c r="N147" s="128"/>
      <c r="O147" s="128"/>
      <c r="P147" s="128"/>
      <c r="Q147" s="128"/>
      <c r="R147" s="128"/>
      <c r="S147" s="129"/>
      <c r="T147" s="128"/>
      <c r="U147" s="130"/>
      <c r="V147" s="128"/>
      <c r="W147" s="130"/>
      <c r="X147" s="128"/>
      <c r="Y147" s="130"/>
      <c r="Z147" s="128"/>
      <c r="AA147" s="128"/>
      <c r="AB147" s="128"/>
      <c r="AC147" s="128"/>
      <c r="AD147" s="128"/>
      <c r="AE147" s="130"/>
      <c r="AF147" s="128"/>
      <c r="AG147" s="130"/>
      <c r="AH147" s="128"/>
      <c r="AI147" s="128"/>
      <c r="AJ147" s="128"/>
      <c r="AK147" s="129"/>
      <c r="AL147" s="128"/>
      <c r="AM147" s="130"/>
      <c r="AN147" s="128"/>
      <c r="AO147" s="130"/>
      <c r="AP147" s="128"/>
      <c r="AQ147" s="130"/>
      <c r="AR147" s="128"/>
      <c r="AS147" s="128"/>
      <c r="AT147" s="128"/>
      <c r="AU147" s="128"/>
      <c r="AV147" s="128"/>
      <c r="AW147" s="130"/>
      <c r="AX147" s="128"/>
      <c r="AY147" s="130"/>
      <c r="AZ147" s="128"/>
      <c r="BA147" s="128"/>
      <c r="BB147" s="128"/>
      <c r="BC147" s="129"/>
      <c r="BD147" s="128"/>
      <c r="BE147" s="130"/>
      <c r="BF147" s="128"/>
      <c r="BG147" s="130"/>
      <c r="BH147" s="128"/>
      <c r="BI147" s="130"/>
      <c r="BJ147" s="128"/>
      <c r="BK147" s="128"/>
      <c r="BL147" s="128"/>
      <c r="BM147" s="128"/>
      <c r="BN147" s="128"/>
      <c r="BO147" s="130"/>
      <c r="BP147" s="128"/>
      <c r="BQ147" s="130"/>
      <c r="BR147" s="128"/>
      <c r="BS147" s="128"/>
      <c r="BT147" s="128"/>
      <c r="BU147" s="129"/>
      <c r="BV147" s="128"/>
      <c r="BW147" s="130"/>
      <c r="BX147" s="128"/>
      <c r="BY147" s="130"/>
      <c r="BZ147" s="128"/>
      <c r="CA147" s="130"/>
      <c r="CB147" s="128"/>
      <c r="CC147" s="128"/>
      <c r="CD147" s="128"/>
      <c r="CE147" s="128"/>
      <c r="CF147" s="128"/>
      <c r="CG147" s="130"/>
      <c r="CH147" s="128"/>
      <c r="CI147" s="130"/>
      <c r="CJ147" s="128"/>
      <c r="CK147" s="128"/>
      <c r="CL147" s="128"/>
      <c r="CM147" s="129"/>
      <c r="CN147" s="128"/>
      <c r="CO147" s="130"/>
      <c r="CP147" s="128"/>
      <c r="CQ147" s="130"/>
      <c r="CR147" s="128"/>
      <c r="CS147" s="130"/>
      <c r="CT147" s="128"/>
      <c r="CU147" s="128"/>
      <c r="CV147" s="128"/>
      <c r="CW147" s="128"/>
      <c r="CX147" s="128"/>
      <c r="CY147" s="130"/>
      <c r="CZ147" s="128"/>
      <c r="DA147" s="130"/>
      <c r="DB147" s="128"/>
      <c r="DC147" s="128"/>
      <c r="DD147" s="128"/>
      <c r="DE147" s="129"/>
      <c r="DF147" s="128"/>
    </row>
    <row r="148" spans="1:110">
      <c r="A148" s="70"/>
      <c r="B148" s="128"/>
      <c r="C148" s="128"/>
      <c r="D148" s="128"/>
      <c r="E148" s="128"/>
      <c r="F148" s="128"/>
      <c r="G148" s="128"/>
      <c r="H148" s="128"/>
      <c r="I148" s="128"/>
      <c r="J148" s="128"/>
      <c r="K148" s="128"/>
      <c r="L148" s="128"/>
      <c r="M148" s="128"/>
      <c r="N148" s="128"/>
      <c r="O148" s="128"/>
      <c r="P148" s="128"/>
      <c r="Q148" s="128"/>
      <c r="R148" s="128"/>
      <c r="S148" s="129"/>
      <c r="T148" s="128"/>
      <c r="U148" s="130"/>
      <c r="V148" s="128"/>
      <c r="W148" s="130"/>
      <c r="X148" s="128"/>
      <c r="Y148" s="130"/>
      <c r="Z148" s="128"/>
      <c r="AA148" s="128"/>
      <c r="AB148" s="128"/>
      <c r="AC148" s="128"/>
      <c r="AD148" s="128"/>
      <c r="AE148" s="130"/>
      <c r="AF148" s="128"/>
      <c r="AG148" s="130"/>
      <c r="AH148" s="128"/>
      <c r="AI148" s="128"/>
      <c r="AJ148" s="128"/>
      <c r="AK148" s="129"/>
      <c r="AL148" s="128"/>
      <c r="AM148" s="130"/>
      <c r="AN148" s="128"/>
      <c r="AO148" s="130"/>
      <c r="AP148" s="128"/>
      <c r="AQ148" s="130"/>
      <c r="AR148" s="128"/>
      <c r="AS148" s="128"/>
      <c r="AT148" s="128"/>
      <c r="AU148" s="128"/>
      <c r="AV148" s="128"/>
      <c r="AW148" s="130"/>
      <c r="AX148" s="128"/>
      <c r="AY148" s="130"/>
      <c r="AZ148" s="128"/>
      <c r="BA148" s="128"/>
      <c r="BB148" s="128"/>
      <c r="BC148" s="129"/>
      <c r="BD148" s="128"/>
      <c r="BE148" s="130"/>
      <c r="BF148" s="128"/>
      <c r="BG148" s="130"/>
      <c r="BH148" s="128"/>
      <c r="BI148" s="130"/>
      <c r="BJ148" s="128"/>
      <c r="BK148" s="128"/>
      <c r="BL148" s="128"/>
      <c r="BM148" s="128"/>
      <c r="BN148" s="128"/>
      <c r="BO148" s="130"/>
      <c r="BP148" s="128"/>
      <c r="BQ148" s="130"/>
      <c r="BR148" s="128"/>
      <c r="BS148" s="128"/>
      <c r="BT148" s="128"/>
      <c r="BU148" s="129"/>
      <c r="BV148" s="128"/>
      <c r="BW148" s="130"/>
      <c r="BX148" s="128"/>
      <c r="BY148" s="130"/>
      <c r="BZ148" s="128"/>
      <c r="CA148" s="130"/>
      <c r="CB148" s="128"/>
      <c r="CC148" s="128"/>
      <c r="CD148" s="128"/>
      <c r="CE148" s="128"/>
      <c r="CF148" s="128"/>
      <c r="CG148" s="130"/>
      <c r="CH148" s="128"/>
      <c r="CI148" s="130"/>
      <c r="CJ148" s="128"/>
      <c r="CK148" s="128"/>
      <c r="CL148" s="128"/>
      <c r="CM148" s="129"/>
      <c r="CN148" s="128"/>
      <c r="CO148" s="130"/>
      <c r="CP148" s="128"/>
      <c r="CQ148" s="130"/>
      <c r="CR148" s="128"/>
      <c r="CS148" s="130"/>
      <c r="CT148" s="128"/>
      <c r="CU148" s="128"/>
      <c r="CV148" s="128"/>
      <c r="CW148" s="128"/>
      <c r="CX148" s="128"/>
      <c r="CY148" s="130"/>
      <c r="CZ148" s="128"/>
      <c r="DA148" s="130"/>
      <c r="DB148" s="128"/>
      <c r="DC148" s="128"/>
      <c r="DD148" s="128"/>
      <c r="DE148" s="129"/>
      <c r="DF148" s="128"/>
    </row>
    <row r="149" spans="1:110">
      <c r="A149" s="70"/>
      <c r="B149" s="128"/>
      <c r="C149" s="128"/>
      <c r="D149" s="128"/>
      <c r="E149" s="128"/>
      <c r="F149" s="128"/>
      <c r="G149" s="128"/>
      <c r="H149" s="128"/>
      <c r="I149" s="128"/>
      <c r="J149" s="128"/>
      <c r="K149" s="128"/>
      <c r="L149" s="128"/>
      <c r="M149" s="128"/>
      <c r="N149" s="128"/>
      <c r="O149" s="128"/>
      <c r="P149" s="128"/>
      <c r="Q149" s="128"/>
      <c r="R149" s="128"/>
      <c r="S149" s="129"/>
      <c r="T149" s="128"/>
      <c r="U149" s="130"/>
      <c r="V149" s="128"/>
      <c r="W149" s="130"/>
      <c r="X149" s="128"/>
      <c r="Y149" s="130"/>
      <c r="Z149" s="128"/>
      <c r="AA149" s="128"/>
      <c r="AB149" s="128"/>
      <c r="AC149" s="128"/>
      <c r="AD149" s="128"/>
      <c r="AE149" s="130"/>
      <c r="AF149" s="128"/>
      <c r="AG149" s="130"/>
      <c r="AH149" s="128"/>
      <c r="AI149" s="128"/>
      <c r="AJ149" s="128"/>
      <c r="AK149" s="129"/>
      <c r="AL149" s="128"/>
      <c r="AM149" s="130"/>
      <c r="AN149" s="128"/>
      <c r="AO149" s="130"/>
      <c r="AP149" s="128"/>
      <c r="AQ149" s="130"/>
      <c r="AR149" s="128"/>
      <c r="AS149" s="128"/>
      <c r="AT149" s="128"/>
      <c r="AU149" s="128"/>
      <c r="AV149" s="128"/>
      <c r="AW149" s="130"/>
      <c r="AX149" s="128"/>
      <c r="AY149" s="130"/>
      <c r="AZ149" s="128"/>
      <c r="BA149" s="128"/>
      <c r="BB149" s="128"/>
      <c r="BC149" s="129"/>
      <c r="BD149" s="128"/>
      <c r="BE149" s="130"/>
      <c r="BF149" s="128"/>
      <c r="BG149" s="130"/>
      <c r="BH149" s="128"/>
      <c r="BI149" s="130"/>
      <c r="BJ149" s="128"/>
      <c r="BK149" s="128"/>
      <c r="BL149" s="128"/>
      <c r="BM149" s="128"/>
      <c r="BN149" s="128"/>
      <c r="BO149" s="130"/>
      <c r="BP149" s="128"/>
      <c r="BQ149" s="130"/>
      <c r="BR149" s="128"/>
      <c r="BS149" s="128"/>
      <c r="BT149" s="128"/>
      <c r="BU149" s="129"/>
      <c r="BV149" s="128"/>
      <c r="BW149" s="130"/>
      <c r="BX149" s="128"/>
      <c r="BY149" s="130"/>
      <c r="BZ149" s="128"/>
      <c r="CA149" s="130"/>
      <c r="CB149" s="128"/>
      <c r="CC149" s="128"/>
      <c r="CD149" s="128"/>
      <c r="CE149" s="128"/>
      <c r="CF149" s="128"/>
      <c r="CG149" s="130"/>
      <c r="CH149" s="128"/>
      <c r="CI149" s="130"/>
      <c r="CJ149" s="128"/>
      <c r="CK149" s="128"/>
      <c r="CL149" s="128"/>
      <c r="CM149" s="129"/>
      <c r="CN149" s="128"/>
      <c r="CO149" s="130"/>
      <c r="CP149" s="128"/>
      <c r="CQ149" s="130"/>
      <c r="CR149" s="128"/>
      <c r="CS149" s="130"/>
      <c r="CT149" s="128"/>
      <c r="CU149" s="128"/>
      <c r="CV149" s="128"/>
      <c r="CW149" s="128"/>
      <c r="CX149" s="128"/>
      <c r="CY149" s="130"/>
      <c r="CZ149" s="128"/>
      <c r="DA149" s="130"/>
      <c r="DB149" s="128"/>
      <c r="DC149" s="128"/>
      <c r="DD149" s="128"/>
      <c r="DE149" s="129"/>
      <c r="DF149" s="128"/>
    </row>
    <row r="150" spans="1:110">
      <c r="A150" s="70"/>
      <c r="B150" s="128"/>
      <c r="C150" s="128"/>
      <c r="D150" s="128"/>
      <c r="E150" s="128"/>
      <c r="F150" s="128"/>
      <c r="G150" s="128"/>
      <c r="H150" s="128"/>
      <c r="I150" s="128"/>
      <c r="J150" s="128"/>
      <c r="K150" s="128"/>
      <c r="L150" s="128"/>
      <c r="M150" s="128"/>
      <c r="N150" s="128"/>
      <c r="O150" s="128"/>
      <c r="P150" s="128"/>
      <c r="Q150" s="128"/>
      <c r="R150" s="128"/>
      <c r="S150" s="129"/>
      <c r="T150" s="128"/>
      <c r="U150" s="130"/>
      <c r="V150" s="128"/>
      <c r="W150" s="130"/>
      <c r="X150" s="128"/>
      <c r="Y150" s="130"/>
      <c r="Z150" s="128"/>
      <c r="AA150" s="128"/>
      <c r="AB150" s="128"/>
      <c r="AC150" s="128"/>
      <c r="AD150" s="128"/>
      <c r="AE150" s="130"/>
      <c r="AF150" s="128"/>
      <c r="AG150" s="130"/>
      <c r="AH150" s="128"/>
      <c r="AI150" s="128"/>
      <c r="AJ150" s="128"/>
      <c r="AK150" s="129"/>
      <c r="AL150" s="128"/>
      <c r="AM150" s="130"/>
      <c r="AN150" s="128"/>
      <c r="AO150" s="130"/>
      <c r="AP150" s="128"/>
      <c r="AQ150" s="130"/>
      <c r="AR150" s="128"/>
      <c r="AS150" s="128"/>
      <c r="AT150" s="128"/>
      <c r="AU150" s="128"/>
      <c r="AV150" s="128"/>
      <c r="AW150" s="130"/>
      <c r="AX150" s="128"/>
      <c r="AY150" s="130"/>
      <c r="AZ150" s="128"/>
      <c r="BA150" s="128"/>
      <c r="BB150" s="128"/>
      <c r="BC150" s="129"/>
      <c r="BD150" s="128"/>
      <c r="BE150" s="130"/>
      <c r="BF150" s="128"/>
      <c r="BG150" s="130"/>
      <c r="BH150" s="128"/>
      <c r="BI150" s="130"/>
      <c r="BJ150" s="128"/>
      <c r="BK150" s="128"/>
      <c r="BL150" s="128"/>
      <c r="BM150" s="128"/>
      <c r="BN150" s="128"/>
      <c r="BO150" s="130"/>
      <c r="BP150" s="128"/>
      <c r="BQ150" s="130"/>
      <c r="BR150" s="128"/>
      <c r="BS150" s="128"/>
      <c r="BT150" s="128"/>
      <c r="BU150" s="129"/>
      <c r="BV150" s="128"/>
      <c r="BW150" s="130"/>
      <c r="BX150" s="128"/>
      <c r="BY150" s="130"/>
      <c r="BZ150" s="128"/>
      <c r="CA150" s="130"/>
      <c r="CB150" s="128"/>
      <c r="CC150" s="128"/>
      <c r="CD150" s="128"/>
      <c r="CE150" s="128"/>
      <c r="CF150" s="128"/>
      <c r="CG150" s="130"/>
      <c r="CH150" s="128"/>
      <c r="CI150" s="130"/>
      <c r="CJ150" s="128"/>
      <c r="CK150" s="128"/>
      <c r="CL150" s="128"/>
      <c r="CM150" s="129"/>
      <c r="CN150" s="128"/>
      <c r="CO150" s="130"/>
      <c r="CP150" s="128"/>
      <c r="CQ150" s="130"/>
      <c r="CR150" s="128"/>
      <c r="CS150" s="130"/>
      <c r="CT150" s="128"/>
      <c r="CU150" s="128"/>
      <c r="CV150" s="128"/>
      <c r="CW150" s="128"/>
      <c r="CX150" s="128"/>
      <c r="CY150" s="130"/>
      <c r="CZ150" s="128"/>
      <c r="DA150" s="130"/>
      <c r="DB150" s="128"/>
      <c r="DC150" s="128"/>
      <c r="DD150" s="128"/>
      <c r="DE150" s="129"/>
      <c r="DF150" s="128"/>
    </row>
    <row r="151" spans="1:110">
      <c r="A151" s="70"/>
      <c r="B151" s="128"/>
      <c r="C151" s="128"/>
      <c r="D151" s="128"/>
      <c r="E151" s="128"/>
      <c r="F151" s="128"/>
      <c r="G151" s="128"/>
      <c r="H151" s="128"/>
      <c r="I151" s="128"/>
      <c r="J151" s="128"/>
      <c r="K151" s="128"/>
      <c r="L151" s="128"/>
      <c r="M151" s="128"/>
      <c r="N151" s="128"/>
      <c r="O151" s="128"/>
      <c r="P151" s="128"/>
      <c r="Q151" s="128"/>
      <c r="R151" s="128"/>
      <c r="S151" s="129"/>
      <c r="T151" s="128"/>
      <c r="U151" s="130"/>
      <c r="V151" s="128"/>
      <c r="W151" s="130"/>
      <c r="X151" s="128"/>
      <c r="Y151" s="130"/>
      <c r="Z151" s="128"/>
      <c r="AA151" s="128"/>
      <c r="AB151" s="128"/>
      <c r="AC151" s="128"/>
      <c r="AD151" s="128"/>
      <c r="AE151" s="130"/>
      <c r="AF151" s="128"/>
      <c r="AG151" s="130"/>
      <c r="AH151" s="128"/>
      <c r="AI151" s="128"/>
      <c r="AJ151" s="128"/>
      <c r="AK151" s="129"/>
      <c r="AL151" s="128"/>
      <c r="AM151" s="130"/>
      <c r="AN151" s="128"/>
      <c r="AO151" s="130"/>
      <c r="AP151" s="128"/>
      <c r="AQ151" s="130"/>
      <c r="AR151" s="128"/>
      <c r="AS151" s="128"/>
      <c r="AT151" s="128"/>
      <c r="AU151" s="128"/>
      <c r="AV151" s="128"/>
      <c r="AW151" s="130"/>
      <c r="AX151" s="128"/>
      <c r="AY151" s="130"/>
      <c r="AZ151" s="128"/>
      <c r="BA151" s="128"/>
      <c r="BB151" s="128"/>
      <c r="BC151" s="129"/>
      <c r="BD151" s="128"/>
      <c r="BE151" s="130"/>
      <c r="BF151" s="128"/>
      <c r="BG151" s="130"/>
      <c r="BH151" s="128"/>
      <c r="BI151" s="130"/>
      <c r="BJ151" s="128"/>
      <c r="BK151" s="128"/>
      <c r="BL151" s="128"/>
      <c r="BM151" s="128"/>
      <c r="BN151" s="128"/>
      <c r="BO151" s="130"/>
      <c r="BP151" s="128"/>
      <c r="BQ151" s="130"/>
      <c r="BR151" s="128"/>
      <c r="BS151" s="128"/>
      <c r="BT151" s="128"/>
      <c r="BU151" s="129"/>
      <c r="BV151" s="128"/>
      <c r="BW151" s="130"/>
      <c r="BX151" s="128"/>
      <c r="BY151" s="130"/>
      <c r="BZ151" s="128"/>
      <c r="CA151" s="130"/>
      <c r="CB151" s="128"/>
      <c r="CC151" s="128"/>
      <c r="CD151" s="128"/>
      <c r="CE151" s="128"/>
      <c r="CF151" s="128"/>
      <c r="CG151" s="130"/>
      <c r="CH151" s="128"/>
      <c r="CI151" s="130"/>
      <c r="CJ151" s="128"/>
      <c r="CK151" s="128"/>
      <c r="CL151" s="128"/>
      <c r="CM151" s="129"/>
      <c r="CN151" s="128"/>
      <c r="CO151" s="130"/>
      <c r="CP151" s="128"/>
      <c r="CQ151" s="130"/>
      <c r="CR151" s="128"/>
      <c r="CS151" s="130"/>
      <c r="CT151" s="128"/>
      <c r="CU151" s="128"/>
      <c r="CV151" s="128"/>
      <c r="CW151" s="128"/>
      <c r="CX151" s="128"/>
      <c r="CY151" s="130"/>
      <c r="CZ151" s="128"/>
      <c r="DA151" s="130"/>
      <c r="DB151" s="128"/>
      <c r="DC151" s="128"/>
      <c r="DD151" s="128"/>
      <c r="DE151" s="129"/>
      <c r="DF151" s="128"/>
    </row>
    <row r="152" spans="1:110">
      <c r="A152" s="70"/>
      <c r="B152" s="128"/>
      <c r="C152" s="128"/>
      <c r="D152" s="128"/>
      <c r="E152" s="128"/>
      <c r="F152" s="128"/>
      <c r="G152" s="128"/>
      <c r="H152" s="128"/>
      <c r="I152" s="128"/>
      <c r="J152" s="128"/>
      <c r="K152" s="128"/>
      <c r="L152" s="128"/>
      <c r="M152" s="128"/>
      <c r="N152" s="128"/>
      <c r="O152" s="128"/>
      <c r="P152" s="128"/>
      <c r="Q152" s="128"/>
      <c r="R152" s="128"/>
      <c r="S152" s="129"/>
      <c r="T152" s="128"/>
      <c r="U152" s="130"/>
      <c r="V152" s="128"/>
      <c r="W152" s="130"/>
      <c r="X152" s="128"/>
      <c r="Y152" s="130"/>
      <c r="Z152" s="128"/>
      <c r="AA152" s="128"/>
      <c r="AB152" s="128"/>
      <c r="AC152" s="128"/>
      <c r="AD152" s="128"/>
      <c r="AE152" s="130"/>
      <c r="AF152" s="128"/>
      <c r="AG152" s="130"/>
      <c r="AH152" s="128"/>
      <c r="AI152" s="128"/>
      <c r="AJ152" s="128"/>
      <c r="AK152" s="129"/>
      <c r="AL152" s="128"/>
      <c r="AM152" s="130"/>
      <c r="AN152" s="128"/>
      <c r="AO152" s="130"/>
      <c r="AP152" s="128"/>
      <c r="AQ152" s="130"/>
      <c r="AR152" s="128"/>
      <c r="AS152" s="128"/>
      <c r="AT152" s="128"/>
      <c r="AU152" s="128"/>
      <c r="AV152" s="128"/>
      <c r="AW152" s="130"/>
      <c r="AX152" s="128"/>
      <c r="AY152" s="130"/>
      <c r="AZ152" s="128"/>
      <c r="BA152" s="128"/>
      <c r="BB152" s="128"/>
      <c r="BC152" s="129"/>
      <c r="BD152" s="128"/>
      <c r="BE152" s="130"/>
      <c r="BF152" s="128"/>
      <c r="BG152" s="130"/>
      <c r="BH152" s="128"/>
      <c r="BI152" s="130"/>
      <c r="BJ152" s="128"/>
      <c r="BK152" s="128"/>
      <c r="BL152" s="128"/>
      <c r="BM152" s="128"/>
      <c r="BN152" s="128"/>
      <c r="BO152" s="130"/>
      <c r="BP152" s="128"/>
      <c r="BQ152" s="130"/>
      <c r="BR152" s="128"/>
      <c r="BS152" s="128"/>
      <c r="BT152" s="128"/>
      <c r="BU152" s="129"/>
      <c r="BV152" s="128"/>
      <c r="BW152" s="130"/>
      <c r="BX152" s="128"/>
      <c r="BY152" s="130"/>
      <c r="BZ152" s="128"/>
      <c r="CA152" s="130"/>
      <c r="CB152" s="128"/>
      <c r="CC152" s="128"/>
      <c r="CD152" s="128"/>
      <c r="CE152" s="128"/>
      <c r="CF152" s="128"/>
      <c r="CG152" s="130"/>
      <c r="CH152" s="128"/>
      <c r="CI152" s="130"/>
      <c r="CJ152" s="128"/>
      <c r="CK152" s="128"/>
      <c r="CL152" s="128"/>
      <c r="CM152" s="129"/>
      <c r="CN152" s="128"/>
      <c r="CO152" s="130"/>
      <c r="CP152" s="128"/>
      <c r="CQ152" s="130"/>
      <c r="CR152" s="128"/>
      <c r="CS152" s="130"/>
      <c r="CT152" s="128"/>
      <c r="CU152" s="128"/>
      <c r="CV152" s="128"/>
      <c r="CW152" s="128"/>
      <c r="CX152" s="128"/>
      <c r="CY152" s="130"/>
      <c r="CZ152" s="128"/>
      <c r="DA152" s="130"/>
      <c r="DB152" s="128"/>
      <c r="DC152" s="128"/>
      <c r="DD152" s="128"/>
      <c r="DE152" s="129"/>
      <c r="DF152" s="128"/>
    </row>
    <row r="153" spans="1:110">
      <c r="A153" s="70"/>
      <c r="B153" s="128"/>
      <c r="C153" s="128"/>
      <c r="D153" s="128"/>
      <c r="E153" s="128"/>
      <c r="F153" s="128"/>
      <c r="G153" s="128"/>
      <c r="H153" s="128"/>
      <c r="I153" s="128"/>
      <c r="J153" s="128"/>
      <c r="K153" s="128"/>
      <c r="L153" s="128"/>
      <c r="M153" s="128"/>
      <c r="N153" s="128"/>
      <c r="O153" s="128"/>
      <c r="P153" s="128"/>
      <c r="Q153" s="128"/>
      <c r="R153" s="128"/>
      <c r="S153" s="129"/>
      <c r="T153" s="128"/>
      <c r="U153" s="130"/>
      <c r="V153" s="128"/>
      <c r="W153" s="130"/>
      <c r="X153" s="128"/>
      <c r="Y153" s="130"/>
      <c r="Z153" s="128"/>
      <c r="AA153" s="128"/>
      <c r="AB153" s="128"/>
      <c r="AC153" s="128"/>
      <c r="AD153" s="128"/>
      <c r="AE153" s="130"/>
      <c r="AF153" s="128"/>
      <c r="AG153" s="130"/>
      <c r="AH153" s="128"/>
      <c r="AI153" s="128"/>
      <c r="AJ153" s="128"/>
      <c r="AK153" s="129"/>
      <c r="AL153" s="128"/>
      <c r="AM153" s="130"/>
      <c r="AN153" s="128"/>
      <c r="AO153" s="130"/>
      <c r="AP153" s="128"/>
      <c r="AQ153" s="130"/>
      <c r="AR153" s="128"/>
      <c r="AS153" s="128"/>
      <c r="AT153" s="128"/>
      <c r="AU153" s="128"/>
      <c r="AV153" s="128"/>
      <c r="AW153" s="130"/>
      <c r="AX153" s="128"/>
      <c r="AY153" s="130"/>
      <c r="AZ153" s="128"/>
      <c r="BA153" s="128"/>
      <c r="BB153" s="128"/>
      <c r="BC153" s="129"/>
      <c r="BD153" s="128"/>
      <c r="BE153" s="130"/>
      <c r="BF153" s="128"/>
      <c r="BG153" s="130"/>
      <c r="BH153" s="128"/>
      <c r="BI153" s="130"/>
      <c r="BJ153" s="128"/>
      <c r="BK153" s="128"/>
      <c r="BL153" s="128"/>
      <c r="BM153" s="128"/>
      <c r="BN153" s="128"/>
      <c r="BO153" s="130"/>
      <c r="BP153" s="128"/>
      <c r="BQ153" s="130"/>
      <c r="BR153" s="128"/>
      <c r="BS153" s="128"/>
      <c r="BT153" s="128"/>
      <c r="BU153" s="129"/>
      <c r="BV153" s="128"/>
      <c r="BW153" s="130"/>
      <c r="BX153" s="128"/>
      <c r="BY153" s="130"/>
      <c r="BZ153" s="128"/>
      <c r="CA153" s="130"/>
      <c r="CB153" s="128"/>
      <c r="CC153" s="128"/>
      <c r="CD153" s="128"/>
      <c r="CE153" s="128"/>
      <c r="CF153" s="128"/>
      <c r="CG153" s="130"/>
      <c r="CH153" s="128"/>
      <c r="CI153" s="130"/>
      <c r="CJ153" s="128"/>
      <c r="CK153" s="128"/>
      <c r="CL153" s="128"/>
      <c r="CM153" s="129"/>
      <c r="CN153" s="128"/>
      <c r="CO153" s="130"/>
      <c r="CP153" s="128"/>
      <c r="CQ153" s="130"/>
      <c r="CR153" s="128"/>
      <c r="CS153" s="130"/>
      <c r="CT153" s="128"/>
      <c r="CU153" s="128"/>
      <c r="CV153" s="128"/>
      <c r="CW153" s="128"/>
      <c r="CX153" s="128"/>
      <c r="CY153" s="130"/>
      <c r="CZ153" s="128"/>
      <c r="DA153" s="130"/>
      <c r="DB153" s="128"/>
      <c r="DC153" s="128"/>
      <c r="DD153" s="128"/>
      <c r="DE153" s="129"/>
      <c r="DF153" s="128"/>
    </row>
    <row r="154" spans="1:110">
      <c r="A154" s="70"/>
      <c r="B154" s="128"/>
      <c r="C154" s="128"/>
      <c r="D154" s="128"/>
      <c r="E154" s="128"/>
      <c r="F154" s="128"/>
      <c r="G154" s="128"/>
      <c r="H154" s="128"/>
      <c r="I154" s="128"/>
      <c r="J154" s="128"/>
      <c r="K154" s="128"/>
      <c r="L154" s="128"/>
      <c r="M154" s="128"/>
      <c r="N154" s="128"/>
      <c r="O154" s="128"/>
      <c r="P154" s="128"/>
      <c r="Q154" s="128"/>
      <c r="R154" s="128"/>
      <c r="S154" s="129"/>
      <c r="T154" s="128"/>
      <c r="U154" s="130"/>
      <c r="V154" s="128"/>
      <c r="W154" s="130"/>
      <c r="X154" s="128"/>
      <c r="Y154" s="130"/>
      <c r="Z154" s="128"/>
      <c r="AA154" s="128"/>
      <c r="AB154" s="128"/>
      <c r="AC154" s="128"/>
      <c r="AD154" s="128"/>
      <c r="AE154" s="130"/>
      <c r="AF154" s="128"/>
      <c r="AG154" s="130"/>
      <c r="AH154" s="128"/>
      <c r="AI154" s="128"/>
      <c r="AJ154" s="128"/>
      <c r="AK154" s="129"/>
      <c r="AL154" s="128"/>
      <c r="AM154" s="130"/>
      <c r="AN154" s="128"/>
      <c r="AO154" s="130"/>
      <c r="AP154" s="128"/>
      <c r="AQ154" s="130"/>
      <c r="AR154" s="128"/>
      <c r="AS154" s="128"/>
      <c r="AT154" s="128"/>
      <c r="AU154" s="128"/>
      <c r="AV154" s="128"/>
      <c r="AW154" s="130"/>
      <c r="AX154" s="128"/>
      <c r="AY154" s="130"/>
      <c r="AZ154" s="128"/>
      <c r="BA154" s="128"/>
      <c r="BB154" s="128"/>
      <c r="BC154" s="129"/>
      <c r="BD154" s="128"/>
      <c r="BE154" s="130"/>
      <c r="BF154" s="128"/>
      <c r="BG154" s="130"/>
      <c r="BH154" s="128"/>
      <c r="BI154" s="130"/>
      <c r="BJ154" s="128"/>
      <c r="BK154" s="128"/>
      <c r="BL154" s="128"/>
      <c r="BM154" s="128"/>
      <c r="BN154" s="128"/>
      <c r="BO154" s="130"/>
      <c r="BP154" s="128"/>
      <c r="BQ154" s="130"/>
      <c r="BR154" s="128"/>
      <c r="BS154" s="128"/>
      <c r="BT154" s="128"/>
      <c r="BU154" s="129"/>
      <c r="BV154" s="128"/>
      <c r="BW154" s="130"/>
      <c r="BX154" s="128"/>
      <c r="BY154" s="130"/>
      <c r="BZ154" s="128"/>
      <c r="CA154" s="130"/>
      <c r="CB154" s="128"/>
      <c r="CC154" s="128"/>
      <c r="CD154" s="128"/>
      <c r="CE154" s="128"/>
      <c r="CF154" s="128"/>
      <c r="CG154" s="130"/>
      <c r="CH154" s="128"/>
      <c r="CI154" s="130"/>
      <c r="CJ154" s="128"/>
      <c r="CK154" s="128"/>
      <c r="CL154" s="128"/>
      <c r="CM154" s="129"/>
      <c r="CN154" s="128"/>
      <c r="CO154" s="130"/>
      <c r="CP154" s="128"/>
      <c r="CQ154" s="130"/>
      <c r="CR154" s="128"/>
      <c r="CS154" s="130"/>
      <c r="CT154" s="128"/>
      <c r="CU154" s="128"/>
      <c r="CV154" s="128"/>
      <c r="CW154" s="128"/>
      <c r="CX154" s="128"/>
      <c r="CY154" s="130"/>
      <c r="CZ154" s="128"/>
      <c r="DA154" s="130"/>
      <c r="DB154" s="128"/>
      <c r="DC154" s="128"/>
      <c r="DD154" s="128"/>
      <c r="DE154" s="129"/>
      <c r="DF154" s="128"/>
    </row>
    <row r="155" spans="1:110">
      <c r="A155" s="70"/>
      <c r="B155" s="128"/>
      <c r="C155" s="128"/>
      <c r="D155" s="128"/>
      <c r="E155" s="128"/>
      <c r="F155" s="128"/>
      <c r="G155" s="128"/>
      <c r="H155" s="128"/>
      <c r="I155" s="128"/>
      <c r="J155" s="128"/>
      <c r="K155" s="128"/>
      <c r="L155" s="128"/>
      <c r="M155" s="128"/>
      <c r="N155" s="128"/>
      <c r="O155" s="128"/>
      <c r="P155" s="128"/>
      <c r="Q155" s="128"/>
      <c r="R155" s="128"/>
      <c r="S155" s="129"/>
      <c r="T155" s="128"/>
      <c r="U155" s="130"/>
      <c r="V155" s="128"/>
      <c r="W155" s="130"/>
      <c r="X155" s="128"/>
      <c r="Y155" s="130"/>
      <c r="Z155" s="128"/>
      <c r="AA155" s="128"/>
      <c r="AB155" s="128"/>
      <c r="AC155" s="128"/>
      <c r="AD155" s="128"/>
      <c r="AE155" s="130"/>
      <c r="AF155" s="128"/>
      <c r="AG155" s="130"/>
      <c r="AH155" s="128"/>
      <c r="AI155" s="128"/>
      <c r="AJ155" s="128"/>
      <c r="AK155" s="129"/>
      <c r="AL155" s="128"/>
      <c r="AM155" s="130"/>
      <c r="AN155" s="128"/>
      <c r="AO155" s="130"/>
      <c r="AP155" s="128"/>
      <c r="AQ155" s="130"/>
      <c r="AR155" s="128"/>
      <c r="AS155" s="128"/>
      <c r="AT155" s="128"/>
      <c r="AU155" s="128"/>
      <c r="AV155" s="128"/>
      <c r="AW155" s="130"/>
      <c r="AX155" s="128"/>
      <c r="AY155" s="130"/>
      <c r="AZ155" s="128"/>
      <c r="BA155" s="128"/>
      <c r="BB155" s="128"/>
      <c r="BC155" s="129"/>
      <c r="BD155" s="128"/>
      <c r="BE155" s="130"/>
      <c r="BF155" s="128"/>
      <c r="BG155" s="130"/>
      <c r="BH155" s="128"/>
      <c r="BI155" s="130"/>
      <c r="BJ155" s="128"/>
      <c r="BK155" s="128"/>
      <c r="BL155" s="128"/>
      <c r="BM155" s="128"/>
      <c r="BN155" s="128"/>
      <c r="BO155" s="130"/>
      <c r="BP155" s="128"/>
      <c r="BQ155" s="130"/>
      <c r="BR155" s="128"/>
      <c r="BS155" s="128"/>
      <c r="BT155" s="128"/>
      <c r="BU155" s="129"/>
      <c r="BV155" s="128"/>
      <c r="BW155" s="130"/>
      <c r="BX155" s="128"/>
      <c r="BY155" s="130"/>
      <c r="BZ155" s="128"/>
      <c r="CA155" s="130"/>
      <c r="CB155" s="128"/>
      <c r="CC155" s="128"/>
      <c r="CD155" s="128"/>
      <c r="CE155" s="128"/>
      <c r="CF155" s="128"/>
      <c r="CG155" s="130"/>
      <c r="CH155" s="128"/>
      <c r="CI155" s="130"/>
      <c r="CJ155" s="128"/>
      <c r="CK155" s="128"/>
      <c r="CL155" s="128"/>
      <c r="CM155" s="129"/>
      <c r="CN155" s="128"/>
      <c r="CO155" s="130"/>
      <c r="CP155" s="128"/>
      <c r="CQ155" s="130"/>
      <c r="CR155" s="128"/>
      <c r="CS155" s="130"/>
      <c r="CT155" s="128"/>
      <c r="CU155" s="128"/>
      <c r="CV155" s="128"/>
      <c r="CW155" s="128"/>
      <c r="CX155" s="128"/>
      <c r="CY155" s="130"/>
      <c r="CZ155" s="128"/>
      <c r="DA155" s="130"/>
      <c r="DB155" s="128"/>
      <c r="DC155" s="128"/>
      <c r="DD155" s="128"/>
      <c r="DE155" s="129"/>
      <c r="DF155" s="128"/>
    </row>
    <row r="156" spans="1:110">
      <c r="A156" s="70"/>
      <c r="B156" s="128"/>
      <c r="C156" s="128"/>
      <c r="D156" s="128"/>
      <c r="E156" s="128"/>
      <c r="F156" s="128"/>
      <c r="G156" s="128"/>
      <c r="H156" s="128"/>
      <c r="I156" s="128"/>
      <c r="J156" s="128"/>
      <c r="K156" s="128"/>
      <c r="L156" s="128"/>
      <c r="M156" s="128"/>
      <c r="N156" s="128"/>
      <c r="O156" s="128"/>
      <c r="P156" s="128"/>
      <c r="Q156" s="128"/>
      <c r="R156" s="128"/>
      <c r="S156" s="129"/>
      <c r="T156" s="128"/>
      <c r="U156" s="130"/>
      <c r="V156" s="128"/>
      <c r="W156" s="130"/>
      <c r="X156" s="128"/>
      <c r="Y156" s="130"/>
      <c r="Z156" s="128"/>
      <c r="AA156" s="128"/>
      <c r="AB156" s="128"/>
      <c r="AC156" s="128"/>
      <c r="AD156" s="128"/>
      <c r="AE156" s="130"/>
      <c r="AF156" s="128"/>
      <c r="AG156" s="130"/>
      <c r="AH156" s="128"/>
      <c r="AI156" s="128"/>
      <c r="AJ156" s="128"/>
      <c r="AK156" s="129"/>
      <c r="AL156" s="128"/>
      <c r="AM156" s="130"/>
      <c r="AN156" s="128"/>
      <c r="AO156" s="130"/>
      <c r="AP156" s="128"/>
      <c r="AQ156" s="130"/>
      <c r="AR156" s="128"/>
      <c r="AS156" s="128"/>
      <c r="AT156" s="128"/>
      <c r="AU156" s="128"/>
      <c r="AV156" s="128"/>
      <c r="AW156" s="130"/>
      <c r="AX156" s="128"/>
      <c r="AY156" s="130"/>
      <c r="AZ156" s="128"/>
      <c r="BA156" s="128"/>
      <c r="BB156" s="128"/>
      <c r="BC156" s="129"/>
      <c r="BD156" s="128"/>
      <c r="BE156" s="130"/>
      <c r="BF156" s="128"/>
      <c r="BG156" s="130"/>
      <c r="BH156" s="128"/>
      <c r="BI156" s="130"/>
      <c r="BJ156" s="128"/>
      <c r="BK156" s="128"/>
      <c r="BL156" s="128"/>
      <c r="BM156" s="128"/>
      <c r="BN156" s="128"/>
      <c r="BO156" s="130"/>
      <c r="BP156" s="128"/>
      <c r="BQ156" s="130"/>
      <c r="BR156" s="128"/>
      <c r="BS156" s="128"/>
      <c r="BT156" s="128"/>
      <c r="BU156" s="129"/>
      <c r="BV156" s="128"/>
      <c r="BW156" s="130"/>
      <c r="BX156" s="128"/>
      <c r="BY156" s="130"/>
      <c r="BZ156" s="128"/>
      <c r="CA156" s="130"/>
      <c r="CB156" s="128"/>
      <c r="CC156" s="128"/>
      <c r="CD156" s="128"/>
      <c r="CE156" s="128"/>
      <c r="CF156" s="128"/>
      <c r="CG156" s="130"/>
      <c r="CH156" s="128"/>
      <c r="CI156" s="130"/>
      <c r="CJ156" s="128"/>
      <c r="CK156" s="128"/>
      <c r="CL156" s="128"/>
      <c r="CM156" s="129"/>
      <c r="CN156" s="128"/>
      <c r="CO156" s="130"/>
      <c r="CP156" s="128"/>
      <c r="CQ156" s="130"/>
      <c r="CR156" s="128"/>
      <c r="CS156" s="130"/>
      <c r="CT156" s="128"/>
      <c r="CU156" s="128"/>
      <c r="CV156" s="128"/>
      <c r="CW156" s="128"/>
      <c r="CX156" s="128"/>
      <c r="CY156" s="130"/>
      <c r="CZ156" s="128"/>
      <c r="DA156" s="130"/>
      <c r="DB156" s="128"/>
      <c r="DC156" s="128"/>
      <c r="DD156" s="128"/>
      <c r="DE156" s="129"/>
      <c r="DF156" s="128"/>
    </row>
    <row r="157" spans="1:110">
      <c r="A157" s="70"/>
      <c r="B157" s="128"/>
      <c r="C157" s="128"/>
      <c r="D157" s="128"/>
      <c r="E157" s="128"/>
      <c r="F157" s="128"/>
      <c r="G157" s="128"/>
      <c r="H157" s="128"/>
      <c r="I157" s="128"/>
      <c r="J157" s="128"/>
      <c r="K157" s="128"/>
      <c r="L157" s="128"/>
      <c r="M157" s="128"/>
      <c r="N157" s="128"/>
      <c r="O157" s="128"/>
      <c r="P157" s="128"/>
      <c r="Q157" s="128"/>
      <c r="R157" s="128"/>
      <c r="S157" s="129"/>
      <c r="T157" s="128"/>
      <c r="U157" s="130"/>
      <c r="V157" s="128"/>
      <c r="W157" s="130"/>
      <c r="X157" s="128"/>
      <c r="Y157" s="130"/>
      <c r="Z157" s="128"/>
      <c r="AA157" s="128"/>
      <c r="AB157" s="128"/>
      <c r="AC157" s="128"/>
      <c r="AD157" s="128"/>
      <c r="AE157" s="130"/>
      <c r="AF157" s="128"/>
      <c r="AG157" s="130"/>
      <c r="AH157" s="128"/>
      <c r="AI157" s="128"/>
      <c r="AJ157" s="128"/>
      <c r="AK157" s="129"/>
      <c r="AL157" s="128"/>
      <c r="AM157" s="130"/>
      <c r="AN157" s="128"/>
      <c r="AO157" s="130"/>
      <c r="AP157" s="128"/>
      <c r="AQ157" s="130"/>
      <c r="AR157" s="128"/>
      <c r="AS157" s="128"/>
      <c r="AT157" s="128"/>
      <c r="AU157" s="128"/>
      <c r="AV157" s="128"/>
      <c r="AW157" s="130"/>
      <c r="AX157" s="128"/>
      <c r="AY157" s="130"/>
      <c r="AZ157" s="128"/>
      <c r="BA157" s="128"/>
      <c r="BB157" s="128"/>
      <c r="BC157" s="129"/>
      <c r="BD157" s="128"/>
      <c r="BE157" s="130"/>
      <c r="BF157" s="128"/>
      <c r="BG157" s="130"/>
      <c r="BH157" s="128"/>
      <c r="BI157" s="130"/>
      <c r="BJ157" s="128"/>
      <c r="BK157" s="128"/>
      <c r="BL157" s="128"/>
      <c r="BM157" s="128"/>
      <c r="BN157" s="128"/>
      <c r="BO157" s="130"/>
      <c r="BP157" s="128"/>
      <c r="BQ157" s="130"/>
      <c r="BR157" s="128"/>
      <c r="BS157" s="128"/>
      <c r="BT157" s="128"/>
      <c r="BU157" s="129"/>
      <c r="BV157" s="128"/>
      <c r="BW157" s="130"/>
      <c r="BX157" s="128"/>
      <c r="BY157" s="130"/>
      <c r="BZ157" s="128"/>
      <c r="CA157" s="130"/>
      <c r="CB157" s="128"/>
      <c r="CC157" s="128"/>
      <c r="CD157" s="128"/>
      <c r="CE157" s="128"/>
      <c r="CF157" s="128"/>
      <c r="CG157" s="130"/>
      <c r="CH157" s="128"/>
      <c r="CI157" s="130"/>
      <c r="CJ157" s="128"/>
      <c r="CK157" s="128"/>
      <c r="CL157" s="128"/>
      <c r="CM157" s="129"/>
      <c r="CN157" s="128"/>
      <c r="CO157" s="130"/>
      <c r="CP157" s="128"/>
      <c r="CQ157" s="130"/>
      <c r="CR157" s="128"/>
      <c r="CS157" s="130"/>
      <c r="CT157" s="128"/>
      <c r="CU157" s="128"/>
      <c r="CV157" s="128"/>
      <c r="CW157" s="128"/>
      <c r="CX157" s="128"/>
      <c r="CY157" s="130"/>
      <c r="CZ157" s="128"/>
      <c r="DA157" s="130"/>
      <c r="DB157" s="128"/>
      <c r="DC157" s="128"/>
      <c r="DD157" s="128"/>
      <c r="DE157" s="129"/>
      <c r="DF157" s="128"/>
    </row>
    <row r="158" spans="1:110">
      <c r="A158" s="70"/>
      <c r="B158" s="128"/>
      <c r="C158" s="128"/>
      <c r="D158" s="128"/>
      <c r="E158" s="128"/>
      <c r="F158" s="128"/>
      <c r="G158" s="128"/>
      <c r="H158" s="128"/>
      <c r="I158" s="128"/>
      <c r="J158" s="128"/>
      <c r="K158" s="128"/>
      <c r="L158" s="128"/>
      <c r="M158" s="128"/>
      <c r="N158" s="128"/>
      <c r="O158" s="128"/>
      <c r="P158" s="128"/>
      <c r="Q158" s="128"/>
      <c r="R158" s="128"/>
      <c r="S158" s="129"/>
      <c r="T158" s="128"/>
      <c r="U158" s="130"/>
      <c r="V158" s="128"/>
      <c r="W158" s="130"/>
      <c r="X158" s="128"/>
      <c r="Y158" s="130"/>
      <c r="Z158" s="128"/>
      <c r="AA158" s="128"/>
      <c r="AB158" s="128"/>
      <c r="AC158" s="128"/>
      <c r="AD158" s="128"/>
      <c r="AE158" s="130"/>
      <c r="AF158" s="128"/>
      <c r="AG158" s="130"/>
      <c r="AH158" s="128"/>
      <c r="AI158" s="128"/>
      <c r="AJ158" s="128"/>
      <c r="AK158" s="129"/>
      <c r="AL158" s="128"/>
      <c r="AM158" s="130"/>
      <c r="AN158" s="128"/>
      <c r="AO158" s="130"/>
      <c r="AP158" s="128"/>
      <c r="AQ158" s="130"/>
      <c r="AR158" s="128"/>
      <c r="AS158" s="128"/>
      <c r="AT158" s="128"/>
      <c r="AU158" s="128"/>
      <c r="AV158" s="128"/>
      <c r="AW158" s="130"/>
      <c r="AX158" s="128"/>
      <c r="AY158" s="130"/>
      <c r="AZ158" s="128"/>
      <c r="BA158" s="128"/>
      <c r="BB158" s="128"/>
      <c r="BC158" s="129"/>
      <c r="BD158" s="128"/>
      <c r="BE158" s="130"/>
      <c r="BF158" s="128"/>
      <c r="BG158" s="130"/>
      <c r="BH158" s="128"/>
      <c r="BI158" s="130"/>
      <c r="BJ158" s="128"/>
      <c r="BK158" s="128"/>
      <c r="BL158" s="128"/>
      <c r="BM158" s="128"/>
      <c r="BN158" s="128"/>
      <c r="BO158" s="130"/>
      <c r="BP158" s="128"/>
      <c r="BQ158" s="130"/>
      <c r="BR158" s="128"/>
      <c r="BS158" s="128"/>
      <c r="BT158" s="128"/>
      <c r="BU158" s="129"/>
      <c r="BV158" s="128"/>
      <c r="BW158" s="130"/>
      <c r="BX158" s="128"/>
      <c r="BY158" s="130"/>
      <c r="BZ158" s="128"/>
      <c r="CA158" s="130"/>
      <c r="CB158" s="128"/>
      <c r="CC158" s="128"/>
      <c r="CD158" s="128"/>
      <c r="CE158" s="128"/>
      <c r="CF158" s="128"/>
      <c r="CG158" s="130"/>
      <c r="CH158" s="128"/>
      <c r="CI158" s="130"/>
      <c r="CJ158" s="128"/>
      <c r="CK158" s="128"/>
      <c r="CL158" s="128"/>
      <c r="CM158" s="129"/>
      <c r="CN158" s="128"/>
      <c r="CO158" s="130"/>
      <c r="CP158" s="128"/>
      <c r="CQ158" s="130"/>
      <c r="CR158" s="128"/>
      <c r="CS158" s="130"/>
      <c r="CT158" s="128"/>
      <c r="CU158" s="128"/>
      <c r="CV158" s="128"/>
      <c r="CW158" s="128"/>
      <c r="CX158" s="128"/>
      <c r="CY158" s="130"/>
      <c r="CZ158" s="128"/>
      <c r="DA158" s="130"/>
      <c r="DB158" s="128"/>
      <c r="DC158" s="128"/>
      <c r="DD158" s="128"/>
      <c r="DE158" s="129"/>
      <c r="DF158" s="128"/>
    </row>
    <row r="159" spans="1:110">
      <c r="A159" s="70"/>
      <c r="B159" s="128"/>
      <c r="C159" s="128"/>
      <c r="D159" s="128"/>
      <c r="E159" s="128"/>
      <c r="F159" s="128"/>
      <c r="G159" s="128"/>
      <c r="H159" s="128"/>
      <c r="I159" s="128"/>
      <c r="J159" s="128"/>
      <c r="K159" s="128"/>
      <c r="L159" s="128"/>
      <c r="M159" s="128"/>
      <c r="N159" s="128"/>
      <c r="O159" s="128"/>
      <c r="P159" s="128"/>
      <c r="Q159" s="128"/>
      <c r="R159" s="128"/>
      <c r="S159" s="129"/>
      <c r="T159" s="128"/>
      <c r="U159" s="130"/>
      <c r="V159" s="128"/>
      <c r="W159" s="130"/>
      <c r="X159" s="128"/>
      <c r="Y159" s="130"/>
      <c r="Z159" s="128"/>
      <c r="AA159" s="128"/>
      <c r="AB159" s="128"/>
      <c r="AC159" s="128"/>
      <c r="AD159" s="128"/>
      <c r="AE159" s="130"/>
      <c r="AF159" s="128"/>
      <c r="AG159" s="130"/>
      <c r="AH159" s="128"/>
      <c r="AI159" s="128"/>
      <c r="AJ159" s="128"/>
      <c r="AK159" s="129"/>
      <c r="AL159" s="128"/>
      <c r="AM159" s="130"/>
      <c r="AN159" s="128"/>
      <c r="AO159" s="130"/>
      <c r="AP159" s="128"/>
      <c r="AQ159" s="130"/>
      <c r="AR159" s="128"/>
      <c r="AS159" s="128"/>
      <c r="AT159" s="128"/>
      <c r="AU159" s="128"/>
      <c r="AV159" s="128"/>
      <c r="AW159" s="130"/>
      <c r="AX159" s="128"/>
      <c r="AY159" s="130"/>
      <c r="AZ159" s="128"/>
      <c r="BA159" s="128"/>
      <c r="BB159" s="128"/>
      <c r="BC159" s="129"/>
      <c r="BD159" s="128"/>
      <c r="BE159" s="130"/>
      <c r="BF159" s="128"/>
      <c r="BG159" s="130"/>
      <c r="BH159" s="128"/>
      <c r="BI159" s="130"/>
      <c r="BJ159" s="128"/>
      <c r="BK159" s="128"/>
      <c r="BL159" s="128"/>
      <c r="BM159" s="128"/>
      <c r="BN159" s="128"/>
      <c r="BO159" s="130"/>
      <c r="BP159" s="128"/>
      <c r="BQ159" s="130"/>
      <c r="BR159" s="128"/>
      <c r="BS159" s="128"/>
      <c r="BT159" s="128"/>
      <c r="BU159" s="129"/>
      <c r="BV159" s="128"/>
      <c r="BW159" s="130"/>
      <c r="BX159" s="128"/>
      <c r="BY159" s="130"/>
      <c r="BZ159" s="128"/>
      <c r="CA159" s="130"/>
      <c r="CB159" s="128"/>
      <c r="CC159" s="128"/>
      <c r="CD159" s="128"/>
      <c r="CE159" s="128"/>
      <c r="CF159" s="128"/>
      <c r="CG159" s="130"/>
      <c r="CH159" s="128"/>
      <c r="CI159" s="130"/>
      <c r="CJ159" s="128"/>
      <c r="CK159" s="128"/>
      <c r="CL159" s="128"/>
      <c r="CM159" s="129"/>
      <c r="CN159" s="128"/>
      <c r="CO159" s="130"/>
      <c r="CP159" s="128"/>
      <c r="CQ159" s="130"/>
      <c r="CR159" s="128"/>
      <c r="CS159" s="130"/>
      <c r="CT159" s="128"/>
      <c r="CU159" s="128"/>
      <c r="CV159" s="128"/>
      <c r="CW159" s="128"/>
      <c r="CX159" s="128"/>
      <c r="CY159" s="130"/>
      <c r="CZ159" s="128"/>
      <c r="DA159" s="130"/>
      <c r="DB159" s="128"/>
      <c r="DC159" s="128"/>
      <c r="DD159" s="128"/>
      <c r="DE159" s="129"/>
      <c r="DF159" s="128"/>
    </row>
    <row r="160" spans="1:110">
      <c r="A160" s="70"/>
      <c r="B160" s="128"/>
      <c r="C160" s="128"/>
      <c r="D160" s="128"/>
      <c r="E160" s="128"/>
      <c r="F160" s="128"/>
      <c r="G160" s="128"/>
      <c r="H160" s="128"/>
      <c r="I160" s="128"/>
      <c r="J160" s="128"/>
      <c r="K160" s="128"/>
      <c r="L160" s="128"/>
      <c r="M160" s="128"/>
      <c r="N160" s="128"/>
      <c r="O160" s="128"/>
      <c r="P160" s="128"/>
      <c r="Q160" s="128"/>
      <c r="R160" s="128"/>
      <c r="S160" s="129"/>
      <c r="T160" s="128"/>
      <c r="U160" s="130"/>
      <c r="V160" s="128"/>
      <c r="W160" s="130"/>
      <c r="X160" s="128"/>
      <c r="Y160" s="130"/>
      <c r="Z160" s="128"/>
      <c r="AA160" s="128"/>
      <c r="AB160" s="128"/>
      <c r="AC160" s="128"/>
      <c r="AD160" s="128"/>
      <c r="AE160" s="130"/>
      <c r="AF160" s="128"/>
      <c r="AG160" s="130"/>
      <c r="AH160" s="128"/>
      <c r="AI160" s="128"/>
      <c r="AJ160" s="128"/>
      <c r="AK160" s="129"/>
      <c r="AL160" s="128"/>
      <c r="AM160" s="130"/>
      <c r="AN160" s="128"/>
      <c r="AO160" s="130"/>
      <c r="AP160" s="128"/>
      <c r="AQ160" s="130"/>
      <c r="AR160" s="128"/>
      <c r="AS160" s="128"/>
      <c r="AT160" s="128"/>
      <c r="AU160" s="128"/>
      <c r="AV160" s="128"/>
      <c r="AW160" s="130"/>
      <c r="AX160" s="128"/>
      <c r="AY160" s="130"/>
      <c r="AZ160" s="128"/>
      <c r="BA160" s="128"/>
      <c r="BB160" s="128"/>
      <c r="BC160" s="129"/>
      <c r="BD160" s="128"/>
      <c r="BE160" s="130"/>
      <c r="BF160" s="128"/>
      <c r="BG160" s="130"/>
      <c r="BH160" s="128"/>
      <c r="BI160" s="130"/>
      <c r="BJ160" s="128"/>
      <c r="BK160" s="128"/>
      <c r="BL160" s="128"/>
      <c r="BM160" s="128"/>
      <c r="BN160" s="128"/>
      <c r="BO160" s="130"/>
      <c r="BP160" s="128"/>
      <c r="BQ160" s="130"/>
      <c r="BR160" s="128"/>
      <c r="BS160" s="128"/>
      <c r="BT160" s="128"/>
      <c r="BU160" s="129"/>
      <c r="BV160" s="128"/>
      <c r="BW160" s="130"/>
      <c r="BX160" s="128"/>
      <c r="BY160" s="130"/>
      <c r="BZ160" s="128"/>
      <c r="CA160" s="130"/>
      <c r="CB160" s="128"/>
      <c r="CC160" s="128"/>
      <c r="CD160" s="128"/>
      <c r="CE160" s="128"/>
      <c r="CF160" s="128"/>
      <c r="CG160" s="130"/>
      <c r="CH160" s="128"/>
      <c r="CI160" s="130"/>
      <c r="CJ160" s="128"/>
      <c r="CK160" s="128"/>
      <c r="CL160" s="128"/>
      <c r="CM160" s="129"/>
      <c r="CN160" s="128"/>
      <c r="CO160" s="130"/>
      <c r="CP160" s="128"/>
      <c r="CQ160" s="130"/>
      <c r="CR160" s="128"/>
      <c r="CS160" s="130"/>
      <c r="CT160" s="128"/>
      <c r="CU160" s="128"/>
      <c r="CV160" s="128"/>
      <c r="CW160" s="128"/>
      <c r="CX160" s="128"/>
      <c r="CY160" s="130"/>
      <c r="CZ160" s="128"/>
      <c r="DA160" s="130"/>
      <c r="DB160" s="128"/>
      <c r="DC160" s="128"/>
      <c r="DD160" s="128"/>
      <c r="DE160" s="129"/>
      <c r="DF160" s="128"/>
    </row>
    <row r="161" spans="1:110">
      <c r="A161" s="70"/>
      <c r="B161" s="128"/>
      <c r="C161" s="128"/>
      <c r="D161" s="128"/>
      <c r="E161" s="128"/>
      <c r="F161" s="128"/>
      <c r="G161" s="128"/>
      <c r="H161" s="128"/>
      <c r="I161" s="128"/>
      <c r="J161" s="128"/>
      <c r="K161" s="128"/>
      <c r="L161" s="128"/>
      <c r="M161" s="128"/>
      <c r="N161" s="128"/>
      <c r="O161" s="128"/>
      <c r="P161" s="128"/>
      <c r="Q161" s="128"/>
      <c r="R161" s="128"/>
      <c r="S161" s="129"/>
      <c r="T161" s="128"/>
      <c r="U161" s="130"/>
      <c r="V161" s="128"/>
      <c r="W161" s="130"/>
      <c r="X161" s="128"/>
      <c r="Y161" s="130"/>
      <c r="Z161" s="128"/>
      <c r="AA161" s="128"/>
      <c r="AB161" s="128"/>
      <c r="AC161" s="128"/>
      <c r="AD161" s="128"/>
      <c r="AE161" s="130"/>
      <c r="AF161" s="128"/>
      <c r="AG161" s="130"/>
      <c r="AH161" s="128"/>
      <c r="AI161" s="128"/>
      <c r="AJ161" s="128"/>
      <c r="AK161" s="129"/>
      <c r="AL161" s="128"/>
      <c r="AM161" s="130"/>
      <c r="AN161" s="128"/>
      <c r="AO161" s="130"/>
      <c r="AP161" s="128"/>
      <c r="AQ161" s="130"/>
      <c r="AR161" s="128"/>
      <c r="AS161" s="128"/>
      <c r="AT161" s="128"/>
      <c r="AU161" s="128"/>
      <c r="AV161" s="128"/>
      <c r="AW161" s="130"/>
      <c r="AX161" s="128"/>
      <c r="AY161" s="130"/>
      <c r="AZ161" s="128"/>
      <c r="BA161" s="128"/>
      <c r="BB161" s="128"/>
      <c r="BC161" s="129"/>
      <c r="BD161" s="128"/>
      <c r="BE161" s="130"/>
      <c r="BF161" s="128"/>
      <c r="BG161" s="130"/>
      <c r="BH161" s="128"/>
      <c r="BI161" s="130"/>
      <c r="BJ161" s="128"/>
      <c r="BK161" s="128"/>
      <c r="BL161" s="128"/>
      <c r="BM161" s="128"/>
      <c r="BN161" s="128"/>
      <c r="BO161" s="130"/>
      <c r="BP161" s="128"/>
      <c r="BQ161" s="130"/>
      <c r="BR161" s="128"/>
      <c r="BS161" s="128"/>
      <c r="BT161" s="128"/>
      <c r="BU161" s="129"/>
      <c r="BV161" s="128"/>
      <c r="BW161" s="130"/>
      <c r="BX161" s="128"/>
      <c r="BY161" s="130"/>
      <c r="BZ161" s="128"/>
      <c r="CA161" s="130"/>
      <c r="CB161" s="128"/>
      <c r="CC161" s="128"/>
      <c r="CD161" s="128"/>
      <c r="CE161" s="128"/>
      <c r="CF161" s="128"/>
      <c r="CG161" s="130"/>
      <c r="CH161" s="128"/>
      <c r="CI161" s="130"/>
      <c r="CJ161" s="128"/>
      <c r="CK161" s="128"/>
      <c r="CL161" s="128"/>
      <c r="CM161" s="129"/>
      <c r="CN161" s="128"/>
      <c r="CO161" s="130"/>
      <c r="CP161" s="128"/>
      <c r="CQ161" s="130"/>
      <c r="CR161" s="128"/>
      <c r="CS161" s="130"/>
      <c r="CT161" s="128"/>
      <c r="CU161" s="128"/>
      <c r="CV161" s="128"/>
      <c r="CW161" s="128"/>
      <c r="CX161" s="128"/>
      <c r="CY161" s="130"/>
      <c r="CZ161" s="128"/>
      <c r="DA161" s="130"/>
      <c r="DB161" s="128"/>
      <c r="DC161" s="128"/>
      <c r="DD161" s="128"/>
      <c r="DE161" s="129"/>
      <c r="DF161" s="128"/>
    </row>
    <row r="162" spans="1:110">
      <c r="A162" s="70"/>
      <c r="B162" s="128"/>
      <c r="C162" s="128"/>
      <c r="D162" s="128"/>
      <c r="E162" s="128"/>
      <c r="F162" s="128"/>
      <c r="G162" s="128"/>
      <c r="H162" s="128"/>
      <c r="I162" s="128"/>
      <c r="J162" s="128"/>
      <c r="K162" s="128"/>
      <c r="L162" s="128"/>
      <c r="M162" s="128"/>
      <c r="N162" s="128"/>
      <c r="O162" s="128"/>
      <c r="P162" s="128"/>
      <c r="Q162" s="128"/>
      <c r="R162" s="128"/>
      <c r="S162" s="129"/>
      <c r="T162" s="128"/>
      <c r="U162" s="130"/>
      <c r="V162" s="128"/>
      <c r="W162" s="130"/>
      <c r="X162" s="128"/>
      <c r="Y162" s="130"/>
      <c r="Z162" s="128"/>
      <c r="AA162" s="128"/>
      <c r="AB162" s="128"/>
      <c r="AC162" s="128"/>
      <c r="AD162" s="128"/>
      <c r="AE162" s="130"/>
      <c r="AF162" s="128"/>
      <c r="AG162" s="130"/>
      <c r="AH162" s="128"/>
      <c r="AI162" s="128"/>
      <c r="AJ162" s="128"/>
      <c r="AK162" s="129"/>
      <c r="AL162" s="128"/>
      <c r="AM162" s="130"/>
      <c r="AN162" s="128"/>
      <c r="AO162" s="130"/>
      <c r="AP162" s="128"/>
      <c r="AQ162" s="130"/>
      <c r="AR162" s="128"/>
      <c r="AS162" s="128"/>
      <c r="AT162" s="128"/>
      <c r="AU162" s="128"/>
      <c r="AV162" s="128"/>
      <c r="AW162" s="130"/>
      <c r="AX162" s="128"/>
      <c r="AY162" s="130"/>
      <c r="AZ162" s="128"/>
      <c r="BA162" s="128"/>
      <c r="BB162" s="128"/>
      <c r="BC162" s="129"/>
      <c r="BD162" s="128"/>
      <c r="BE162" s="130"/>
      <c r="BF162" s="128"/>
      <c r="BG162" s="130"/>
      <c r="BH162" s="128"/>
      <c r="BI162" s="130"/>
      <c r="BJ162" s="128"/>
      <c r="BK162" s="128"/>
      <c r="BL162" s="128"/>
      <c r="BM162" s="128"/>
      <c r="BN162" s="128"/>
      <c r="BO162" s="130"/>
      <c r="BP162" s="128"/>
      <c r="BQ162" s="130"/>
      <c r="BR162" s="128"/>
      <c r="BS162" s="128"/>
      <c r="BT162" s="128"/>
      <c r="BU162" s="129"/>
      <c r="BV162" s="128"/>
      <c r="BW162" s="130"/>
      <c r="BX162" s="128"/>
      <c r="BY162" s="130"/>
      <c r="BZ162" s="128"/>
      <c r="CA162" s="130"/>
      <c r="CB162" s="128"/>
      <c r="CC162" s="128"/>
      <c r="CD162" s="128"/>
      <c r="CE162" s="128"/>
      <c r="CF162" s="128"/>
      <c r="CG162" s="130"/>
      <c r="CH162" s="128"/>
      <c r="CI162" s="130"/>
      <c r="CJ162" s="128"/>
      <c r="CK162" s="128"/>
      <c r="CL162" s="128"/>
      <c r="CM162" s="129"/>
      <c r="CN162" s="128"/>
      <c r="CO162" s="130"/>
      <c r="CP162" s="128"/>
      <c r="CQ162" s="130"/>
      <c r="CR162" s="128"/>
      <c r="CS162" s="130"/>
      <c r="CT162" s="128"/>
      <c r="CU162" s="128"/>
      <c r="CV162" s="128"/>
      <c r="CW162" s="128"/>
      <c r="CX162" s="128"/>
      <c r="CY162" s="130"/>
      <c r="CZ162" s="128"/>
      <c r="DA162" s="130"/>
      <c r="DB162" s="128"/>
      <c r="DC162" s="128"/>
      <c r="DD162" s="128"/>
      <c r="DE162" s="129"/>
      <c r="DF162" s="128"/>
    </row>
    <row r="163" spans="1:110">
      <c r="A163" s="70"/>
      <c r="B163" s="128"/>
      <c r="C163" s="128"/>
      <c r="D163" s="128"/>
      <c r="E163" s="128"/>
      <c r="F163" s="128"/>
      <c r="G163" s="128"/>
      <c r="H163" s="128"/>
      <c r="I163" s="128"/>
      <c r="J163" s="128"/>
      <c r="K163" s="128"/>
      <c r="L163" s="128"/>
      <c r="M163" s="128"/>
      <c r="N163" s="128"/>
      <c r="O163" s="128"/>
      <c r="P163" s="128"/>
      <c r="Q163" s="128"/>
      <c r="R163" s="128"/>
      <c r="S163" s="129"/>
      <c r="T163" s="128"/>
      <c r="U163" s="130"/>
      <c r="V163" s="128"/>
      <c r="W163" s="130"/>
      <c r="X163" s="128"/>
      <c r="Y163" s="130"/>
      <c r="Z163" s="128"/>
      <c r="AA163" s="128"/>
      <c r="AB163" s="128"/>
      <c r="AC163" s="128"/>
      <c r="AD163" s="128"/>
      <c r="AE163" s="130"/>
      <c r="AF163" s="128"/>
      <c r="AG163" s="130"/>
      <c r="AH163" s="128"/>
      <c r="AI163" s="128"/>
      <c r="AJ163" s="128"/>
      <c r="AK163" s="129"/>
      <c r="AL163" s="128"/>
      <c r="AM163" s="130"/>
      <c r="AN163" s="128"/>
      <c r="AO163" s="130"/>
      <c r="AP163" s="128"/>
      <c r="AQ163" s="130"/>
      <c r="AR163" s="128"/>
      <c r="AS163" s="128"/>
      <c r="AT163" s="128"/>
      <c r="AU163" s="128"/>
      <c r="AV163" s="128"/>
      <c r="AW163" s="130"/>
      <c r="AX163" s="128"/>
      <c r="AY163" s="130"/>
      <c r="AZ163" s="128"/>
      <c r="BA163" s="128"/>
      <c r="BB163" s="128"/>
      <c r="BC163" s="129"/>
      <c r="BD163" s="128"/>
      <c r="BE163" s="130"/>
      <c r="BF163" s="128"/>
      <c r="BG163" s="130"/>
      <c r="BH163" s="128"/>
      <c r="BI163" s="130"/>
      <c r="BJ163" s="128"/>
      <c r="BK163" s="128"/>
      <c r="BL163" s="128"/>
      <c r="BM163" s="128"/>
      <c r="BN163" s="128"/>
      <c r="BO163" s="130"/>
      <c r="BP163" s="128"/>
      <c r="BQ163" s="130"/>
      <c r="BR163" s="128"/>
      <c r="BS163" s="128"/>
      <c r="BT163" s="128"/>
      <c r="BU163" s="129"/>
      <c r="BV163" s="128"/>
      <c r="BW163" s="130"/>
      <c r="BX163" s="128"/>
      <c r="BY163" s="130"/>
      <c r="BZ163" s="128"/>
      <c r="CA163" s="130"/>
      <c r="CB163" s="128"/>
      <c r="CC163" s="128"/>
      <c r="CD163" s="128"/>
      <c r="CE163" s="128"/>
      <c r="CF163" s="128"/>
      <c r="CG163" s="130"/>
      <c r="CH163" s="128"/>
      <c r="CI163" s="130"/>
      <c r="CJ163" s="128"/>
      <c r="CK163" s="128"/>
      <c r="CL163" s="128"/>
      <c r="CM163" s="129"/>
      <c r="CN163" s="128"/>
      <c r="CO163" s="130"/>
      <c r="CP163" s="128"/>
      <c r="CQ163" s="130"/>
      <c r="CR163" s="128"/>
      <c r="CS163" s="130"/>
      <c r="CT163" s="128"/>
      <c r="CU163" s="128"/>
      <c r="CV163" s="128"/>
      <c r="CW163" s="128"/>
      <c r="CX163" s="128"/>
      <c r="CY163" s="130"/>
      <c r="CZ163" s="128"/>
      <c r="DA163" s="130"/>
      <c r="DB163" s="128"/>
      <c r="DC163" s="128"/>
      <c r="DD163" s="128"/>
      <c r="DE163" s="129"/>
      <c r="DF163" s="128"/>
    </row>
    <row r="164" spans="1:110">
      <c r="A164" s="70"/>
      <c r="B164" s="128"/>
      <c r="C164" s="128"/>
      <c r="D164" s="128"/>
      <c r="E164" s="128"/>
      <c r="F164" s="128"/>
      <c r="G164" s="128"/>
      <c r="H164" s="128"/>
      <c r="I164" s="128"/>
      <c r="J164" s="128"/>
      <c r="K164" s="128"/>
      <c r="L164" s="128"/>
      <c r="M164" s="128"/>
      <c r="N164" s="128"/>
      <c r="O164" s="128"/>
      <c r="P164" s="128"/>
      <c r="Q164" s="128"/>
      <c r="R164" s="128"/>
      <c r="S164" s="129"/>
      <c r="T164" s="128"/>
      <c r="U164" s="130"/>
      <c r="V164" s="128"/>
      <c r="W164" s="130"/>
      <c r="X164" s="128"/>
      <c r="Y164" s="130"/>
      <c r="Z164" s="128"/>
      <c r="AA164" s="128"/>
      <c r="AB164" s="128"/>
      <c r="AC164" s="128"/>
      <c r="AD164" s="128"/>
      <c r="AE164" s="130"/>
      <c r="AF164" s="128"/>
      <c r="AG164" s="130"/>
      <c r="AH164" s="128"/>
      <c r="AI164" s="128"/>
      <c r="AJ164" s="128"/>
      <c r="AK164" s="129"/>
      <c r="AL164" s="128"/>
      <c r="AM164" s="130"/>
      <c r="AN164" s="128"/>
      <c r="AO164" s="130"/>
      <c r="AP164" s="128"/>
      <c r="AQ164" s="130"/>
      <c r="AR164" s="128"/>
      <c r="AS164" s="128"/>
      <c r="AT164" s="128"/>
      <c r="AU164" s="128"/>
      <c r="AV164" s="128"/>
      <c r="AW164" s="130"/>
      <c r="AX164" s="128"/>
      <c r="AY164" s="130"/>
      <c r="AZ164" s="128"/>
      <c r="BA164" s="128"/>
      <c r="BB164" s="128"/>
      <c r="BC164" s="129"/>
      <c r="BD164" s="128"/>
      <c r="BE164" s="130"/>
      <c r="BF164" s="128"/>
      <c r="BG164" s="130"/>
      <c r="BH164" s="128"/>
      <c r="BI164" s="130"/>
      <c r="BJ164" s="128"/>
      <c r="BK164" s="128"/>
      <c r="BL164" s="128"/>
      <c r="BM164" s="128"/>
      <c r="BN164" s="128"/>
      <c r="BO164" s="130"/>
      <c r="BP164" s="128"/>
      <c r="BQ164" s="130"/>
      <c r="BR164" s="128"/>
      <c r="BS164" s="128"/>
      <c r="BT164" s="128"/>
      <c r="BU164" s="129"/>
      <c r="BV164" s="128"/>
      <c r="BW164" s="130"/>
      <c r="BX164" s="128"/>
      <c r="BY164" s="130"/>
      <c r="BZ164" s="128"/>
      <c r="CA164" s="130"/>
      <c r="CB164" s="128"/>
      <c r="CC164" s="128"/>
      <c r="CD164" s="128"/>
      <c r="CE164" s="128"/>
      <c r="CF164" s="128"/>
      <c r="CG164" s="130"/>
      <c r="CH164" s="128"/>
      <c r="CI164" s="130"/>
      <c r="CJ164" s="128"/>
      <c r="CK164" s="128"/>
      <c r="CL164" s="128"/>
      <c r="CM164" s="129"/>
      <c r="CN164" s="128"/>
      <c r="CO164" s="130"/>
      <c r="CP164" s="128"/>
      <c r="CQ164" s="130"/>
      <c r="CR164" s="128"/>
      <c r="CS164" s="130"/>
      <c r="CT164" s="128"/>
      <c r="CU164" s="128"/>
      <c r="CV164" s="128"/>
      <c r="CW164" s="128"/>
      <c r="CX164" s="128"/>
      <c r="CY164" s="130"/>
      <c r="CZ164" s="128"/>
      <c r="DA164" s="130"/>
      <c r="DB164" s="128"/>
      <c r="DC164" s="128"/>
      <c r="DD164" s="128"/>
      <c r="DE164" s="129"/>
      <c r="DF164" s="128"/>
    </row>
    <row r="165" spans="1:110">
      <c r="A165" s="70"/>
      <c r="B165" s="128"/>
      <c r="C165" s="128"/>
      <c r="D165" s="128"/>
      <c r="E165" s="128"/>
      <c r="F165" s="128"/>
      <c r="G165" s="128"/>
      <c r="H165" s="128"/>
      <c r="I165" s="128"/>
      <c r="J165" s="128"/>
      <c r="K165" s="128"/>
      <c r="L165" s="128"/>
      <c r="M165" s="128"/>
      <c r="N165" s="128"/>
      <c r="O165" s="128"/>
      <c r="P165" s="128"/>
      <c r="Q165" s="128"/>
      <c r="R165" s="128"/>
      <c r="S165" s="129"/>
      <c r="T165" s="128"/>
      <c r="U165" s="130"/>
      <c r="V165" s="128"/>
      <c r="W165" s="130"/>
      <c r="X165" s="128"/>
      <c r="Y165" s="130"/>
      <c r="Z165" s="128"/>
      <c r="AA165" s="128"/>
      <c r="AB165" s="128"/>
      <c r="AC165" s="128"/>
      <c r="AD165" s="128"/>
      <c r="AE165" s="130"/>
      <c r="AF165" s="128"/>
      <c r="AG165" s="130"/>
      <c r="AH165" s="128"/>
      <c r="AI165" s="128"/>
      <c r="AJ165" s="128"/>
      <c r="AK165" s="129"/>
      <c r="AL165" s="128"/>
      <c r="AM165" s="130"/>
      <c r="AN165" s="128"/>
      <c r="AO165" s="130"/>
      <c r="AP165" s="128"/>
      <c r="AQ165" s="130"/>
      <c r="AR165" s="128"/>
      <c r="AS165" s="128"/>
      <c r="AT165" s="128"/>
      <c r="AU165" s="128"/>
      <c r="AV165" s="128"/>
      <c r="AW165" s="130"/>
      <c r="AX165" s="128"/>
      <c r="AY165" s="130"/>
      <c r="AZ165" s="128"/>
      <c r="BA165" s="128"/>
      <c r="BB165" s="128"/>
      <c r="BC165" s="129"/>
      <c r="BD165" s="128"/>
      <c r="BE165" s="130"/>
      <c r="BF165" s="128"/>
      <c r="BG165" s="130"/>
      <c r="BH165" s="128"/>
      <c r="BI165" s="130"/>
      <c r="BJ165" s="128"/>
      <c r="BK165" s="128"/>
      <c r="BL165" s="128"/>
      <c r="BM165" s="128"/>
      <c r="BN165" s="128"/>
      <c r="BO165" s="130"/>
      <c r="BP165" s="128"/>
      <c r="BQ165" s="130"/>
      <c r="BR165" s="128"/>
      <c r="BS165" s="128"/>
      <c r="BT165" s="128"/>
      <c r="BU165" s="129"/>
      <c r="BV165" s="128"/>
      <c r="BW165" s="130"/>
      <c r="BX165" s="128"/>
      <c r="BY165" s="130"/>
      <c r="BZ165" s="128"/>
      <c r="CA165" s="130"/>
      <c r="CB165" s="128"/>
      <c r="CC165" s="128"/>
      <c r="CD165" s="128"/>
      <c r="CE165" s="128"/>
      <c r="CF165" s="128"/>
      <c r="CG165" s="130"/>
      <c r="CH165" s="128"/>
      <c r="CI165" s="130"/>
      <c r="CJ165" s="128"/>
      <c r="CK165" s="128"/>
      <c r="CL165" s="128"/>
      <c r="CM165" s="129"/>
      <c r="CN165" s="128"/>
      <c r="CO165" s="130"/>
      <c r="CP165" s="128"/>
      <c r="CQ165" s="130"/>
      <c r="CR165" s="128"/>
      <c r="CS165" s="130"/>
      <c r="CT165" s="128"/>
      <c r="CU165" s="128"/>
      <c r="CV165" s="128"/>
      <c r="CW165" s="128"/>
      <c r="CX165" s="128"/>
      <c r="CY165" s="130"/>
      <c r="CZ165" s="128"/>
      <c r="DA165" s="130"/>
      <c r="DB165" s="128"/>
      <c r="DC165" s="128"/>
      <c r="DD165" s="128"/>
      <c r="DE165" s="129"/>
      <c r="DF165" s="128"/>
    </row>
    <row r="166" spans="1:110">
      <c r="A166" s="70"/>
      <c r="B166" s="128"/>
      <c r="C166" s="128"/>
      <c r="D166" s="128"/>
      <c r="E166" s="128"/>
      <c r="F166" s="128"/>
      <c r="G166" s="128"/>
      <c r="H166" s="128"/>
      <c r="I166" s="128"/>
      <c r="J166" s="128"/>
      <c r="K166" s="128"/>
      <c r="L166" s="128"/>
      <c r="M166" s="128"/>
      <c r="N166" s="128"/>
      <c r="O166" s="128"/>
      <c r="P166" s="128"/>
      <c r="Q166" s="128"/>
      <c r="R166" s="128"/>
      <c r="S166" s="129"/>
      <c r="T166" s="128"/>
      <c r="U166" s="130"/>
      <c r="V166" s="128"/>
      <c r="W166" s="130"/>
      <c r="X166" s="128"/>
      <c r="Y166" s="130"/>
      <c r="Z166" s="128"/>
      <c r="AA166" s="128"/>
      <c r="AB166" s="128"/>
      <c r="AC166" s="128"/>
      <c r="AD166" s="128"/>
      <c r="AE166" s="130"/>
      <c r="AF166" s="128"/>
      <c r="AG166" s="130"/>
      <c r="AH166" s="128"/>
      <c r="AI166" s="128"/>
      <c r="AJ166" s="128"/>
      <c r="AK166" s="129"/>
      <c r="AL166" s="128"/>
      <c r="AM166" s="130"/>
      <c r="AN166" s="128"/>
      <c r="AO166" s="130"/>
      <c r="AP166" s="128"/>
      <c r="AQ166" s="130"/>
      <c r="AR166" s="128"/>
      <c r="AS166" s="128"/>
      <c r="AT166" s="128"/>
      <c r="AU166" s="128"/>
      <c r="AV166" s="128"/>
      <c r="AW166" s="130"/>
      <c r="AX166" s="128"/>
      <c r="AY166" s="130"/>
      <c r="AZ166" s="128"/>
      <c r="BA166" s="128"/>
      <c r="BB166" s="128"/>
      <c r="BC166" s="129"/>
      <c r="BD166" s="128"/>
      <c r="BE166" s="130"/>
      <c r="BF166" s="128"/>
      <c r="BG166" s="130"/>
      <c r="BH166" s="128"/>
      <c r="BI166" s="130"/>
      <c r="BJ166" s="128"/>
      <c r="BK166" s="128"/>
      <c r="BL166" s="128"/>
      <c r="BM166" s="128"/>
      <c r="BN166" s="128"/>
      <c r="BO166" s="130"/>
      <c r="BP166" s="128"/>
      <c r="BQ166" s="130"/>
      <c r="BR166" s="128"/>
      <c r="BS166" s="128"/>
      <c r="BT166" s="128"/>
      <c r="BU166" s="129"/>
      <c r="BV166" s="128"/>
      <c r="BW166" s="130"/>
      <c r="BX166" s="128"/>
      <c r="BY166" s="130"/>
      <c r="BZ166" s="128"/>
      <c r="CA166" s="130"/>
      <c r="CB166" s="128"/>
      <c r="CC166" s="128"/>
      <c r="CD166" s="128"/>
      <c r="CE166" s="128"/>
      <c r="CF166" s="128"/>
      <c r="CG166" s="130"/>
      <c r="CH166" s="128"/>
      <c r="CI166" s="130"/>
      <c r="CJ166" s="128"/>
      <c r="CK166" s="128"/>
      <c r="CL166" s="128"/>
      <c r="CM166" s="129"/>
      <c r="CN166" s="128"/>
      <c r="CO166" s="130"/>
      <c r="CP166" s="128"/>
      <c r="CQ166" s="130"/>
      <c r="CR166" s="128"/>
      <c r="CS166" s="130"/>
      <c r="CT166" s="128"/>
      <c r="CU166" s="128"/>
      <c r="CV166" s="128"/>
      <c r="CW166" s="128"/>
      <c r="CX166" s="128"/>
      <c r="CY166" s="130"/>
      <c r="CZ166" s="128"/>
      <c r="DA166" s="130"/>
      <c r="DB166" s="128"/>
      <c r="DC166" s="128"/>
      <c r="DD166" s="128"/>
      <c r="DE166" s="129"/>
      <c r="DF166" s="128"/>
    </row>
    <row r="167" spans="1:110">
      <c r="A167" s="70"/>
      <c r="B167" s="128"/>
      <c r="C167" s="128"/>
      <c r="D167" s="128"/>
      <c r="E167" s="128"/>
      <c r="F167" s="128"/>
      <c r="G167" s="128"/>
      <c r="H167" s="128"/>
      <c r="I167" s="128"/>
      <c r="J167" s="128"/>
      <c r="K167" s="128"/>
      <c r="L167" s="128"/>
      <c r="M167" s="128"/>
      <c r="N167" s="128"/>
      <c r="O167" s="128"/>
      <c r="P167" s="128"/>
      <c r="Q167" s="128"/>
      <c r="R167" s="128"/>
      <c r="S167" s="129"/>
      <c r="T167" s="128"/>
      <c r="U167" s="130"/>
      <c r="V167" s="128"/>
      <c r="W167" s="130"/>
      <c r="X167" s="128"/>
      <c r="Y167" s="130"/>
      <c r="Z167" s="128"/>
      <c r="AA167" s="128"/>
      <c r="AB167" s="128"/>
      <c r="AC167" s="128"/>
      <c r="AD167" s="128"/>
      <c r="AE167" s="130"/>
      <c r="AF167" s="128"/>
      <c r="AG167" s="130"/>
      <c r="AH167" s="128"/>
      <c r="AI167" s="128"/>
      <c r="AJ167" s="128"/>
      <c r="AK167" s="129"/>
      <c r="AL167" s="128"/>
      <c r="AM167" s="130"/>
      <c r="AN167" s="128"/>
      <c r="AO167" s="130"/>
      <c r="AP167" s="128"/>
      <c r="AQ167" s="130"/>
      <c r="AR167" s="128"/>
      <c r="AS167" s="128"/>
      <c r="AT167" s="128"/>
      <c r="AU167" s="128"/>
      <c r="AV167" s="128"/>
      <c r="AW167" s="130"/>
      <c r="AX167" s="128"/>
      <c r="AY167" s="130"/>
      <c r="AZ167" s="128"/>
      <c r="BA167" s="128"/>
      <c r="BB167" s="128"/>
      <c r="BC167" s="129"/>
      <c r="BD167" s="128"/>
      <c r="BE167" s="130"/>
      <c r="BF167" s="128"/>
      <c r="BG167" s="130"/>
      <c r="BH167" s="128"/>
      <c r="BI167" s="130"/>
      <c r="BJ167" s="128"/>
      <c r="BK167" s="128"/>
      <c r="BL167" s="128"/>
      <c r="BM167" s="128"/>
      <c r="BN167" s="128"/>
      <c r="BO167" s="130"/>
      <c r="BP167" s="128"/>
      <c r="BQ167" s="130"/>
      <c r="BR167" s="128"/>
      <c r="BS167" s="128"/>
      <c r="BT167" s="128"/>
      <c r="BU167" s="129"/>
      <c r="BV167" s="128"/>
      <c r="BW167" s="130"/>
      <c r="BX167" s="128"/>
      <c r="BY167" s="130"/>
      <c r="BZ167" s="128"/>
      <c r="CA167" s="130"/>
      <c r="CB167" s="128"/>
      <c r="CC167" s="128"/>
      <c r="CD167" s="128"/>
      <c r="CE167" s="128"/>
      <c r="CF167" s="128"/>
      <c r="CG167" s="130"/>
      <c r="CH167" s="128"/>
      <c r="CI167" s="130"/>
      <c r="CJ167" s="128"/>
      <c r="CK167" s="128"/>
      <c r="CL167" s="128"/>
      <c r="CM167" s="129"/>
      <c r="CN167" s="128"/>
      <c r="CO167" s="130"/>
      <c r="CP167" s="128"/>
      <c r="CQ167" s="130"/>
      <c r="CR167" s="128"/>
      <c r="CS167" s="130"/>
      <c r="CT167" s="128"/>
      <c r="CU167" s="128"/>
      <c r="CV167" s="128"/>
      <c r="CW167" s="128"/>
      <c r="CX167" s="128"/>
      <c r="CY167" s="130"/>
      <c r="CZ167" s="128"/>
      <c r="DA167" s="130"/>
      <c r="DB167" s="128"/>
      <c r="DC167" s="128"/>
      <c r="DD167" s="128"/>
      <c r="DE167" s="129"/>
      <c r="DF167" s="128"/>
    </row>
    <row r="168" spans="1:110">
      <c r="A168" s="70"/>
      <c r="B168" s="128"/>
      <c r="C168" s="128"/>
      <c r="D168" s="128"/>
      <c r="E168" s="128"/>
      <c r="F168" s="128"/>
      <c r="G168" s="128"/>
      <c r="H168" s="128"/>
      <c r="I168" s="128"/>
      <c r="J168" s="128"/>
      <c r="K168" s="128"/>
      <c r="L168" s="128"/>
      <c r="M168" s="128"/>
      <c r="N168" s="128"/>
      <c r="O168" s="128"/>
      <c r="P168" s="128"/>
      <c r="Q168" s="128"/>
      <c r="R168" s="128"/>
      <c r="S168" s="129"/>
      <c r="T168" s="128"/>
      <c r="U168" s="130"/>
      <c r="V168" s="128"/>
      <c r="W168" s="130"/>
      <c r="X168" s="128"/>
      <c r="Y168" s="130"/>
      <c r="Z168" s="128"/>
      <c r="AA168" s="128"/>
      <c r="AB168" s="128"/>
      <c r="AC168" s="128"/>
      <c r="AD168" s="128"/>
      <c r="AE168" s="130"/>
      <c r="AF168" s="128"/>
      <c r="AG168" s="130"/>
      <c r="AH168" s="128"/>
      <c r="AI168" s="128"/>
      <c r="AJ168" s="128"/>
      <c r="AK168" s="129"/>
      <c r="AL168" s="128"/>
      <c r="AM168" s="130"/>
      <c r="AN168" s="128"/>
      <c r="AO168" s="130"/>
      <c r="AP168" s="128"/>
      <c r="AQ168" s="130"/>
      <c r="AR168" s="128"/>
      <c r="AS168" s="128"/>
      <c r="AT168" s="128"/>
      <c r="AU168" s="128"/>
      <c r="AV168" s="128"/>
      <c r="AW168" s="130"/>
      <c r="AX168" s="128"/>
      <c r="AY168" s="130"/>
      <c r="AZ168" s="128"/>
      <c r="BA168" s="128"/>
      <c r="BB168" s="128"/>
      <c r="BC168" s="129"/>
      <c r="BD168" s="128"/>
      <c r="BE168" s="130"/>
      <c r="BF168" s="128"/>
      <c r="BG168" s="130"/>
      <c r="BH168" s="128"/>
      <c r="BI168" s="130"/>
      <c r="BJ168" s="128"/>
      <c r="BK168" s="128"/>
      <c r="BL168" s="128"/>
      <c r="BM168" s="128"/>
      <c r="BN168" s="128"/>
      <c r="BO168" s="130"/>
      <c r="BP168" s="128"/>
      <c r="BQ168" s="130"/>
      <c r="BR168" s="128"/>
      <c r="BS168" s="128"/>
      <c r="BT168" s="128"/>
      <c r="BU168" s="129"/>
      <c r="BV168" s="128"/>
      <c r="BW168" s="130"/>
      <c r="BX168" s="128"/>
      <c r="BY168" s="130"/>
      <c r="BZ168" s="128"/>
      <c r="CA168" s="130"/>
      <c r="CB168" s="128"/>
      <c r="CC168" s="128"/>
      <c r="CD168" s="128"/>
      <c r="CE168" s="128"/>
      <c r="CF168" s="128"/>
      <c r="CG168" s="130"/>
      <c r="CH168" s="128"/>
      <c r="CI168" s="130"/>
      <c r="CJ168" s="128"/>
      <c r="CK168" s="128"/>
      <c r="CL168" s="128"/>
      <c r="CM168" s="129"/>
      <c r="CN168" s="128"/>
      <c r="CO168" s="130"/>
      <c r="CP168" s="128"/>
      <c r="CQ168" s="130"/>
      <c r="CR168" s="128"/>
      <c r="CS168" s="130"/>
      <c r="CT168" s="128"/>
      <c r="CU168" s="128"/>
      <c r="CV168" s="128"/>
      <c r="CW168" s="128"/>
      <c r="CX168" s="128"/>
      <c r="CY168" s="130"/>
      <c r="CZ168" s="128"/>
      <c r="DA168" s="130"/>
      <c r="DB168" s="128"/>
      <c r="DC168" s="128"/>
      <c r="DD168" s="128"/>
      <c r="DE168" s="129"/>
      <c r="DF168" s="128"/>
    </row>
    <row r="169" spans="1:110">
      <c r="A169" s="70"/>
      <c r="B169" s="128"/>
      <c r="C169" s="128"/>
      <c r="D169" s="128"/>
      <c r="E169" s="128"/>
      <c r="F169" s="128"/>
      <c r="G169" s="128"/>
      <c r="H169" s="128"/>
      <c r="I169" s="128"/>
      <c r="J169" s="128"/>
      <c r="K169" s="128"/>
      <c r="L169" s="128"/>
      <c r="M169" s="128"/>
      <c r="N169" s="128"/>
      <c r="O169" s="128"/>
      <c r="P169" s="128"/>
      <c r="Q169" s="128"/>
      <c r="R169" s="128"/>
      <c r="S169" s="129"/>
      <c r="T169" s="128"/>
      <c r="U169" s="130"/>
      <c r="V169" s="128"/>
      <c r="W169" s="130"/>
      <c r="X169" s="128"/>
      <c r="Y169" s="130"/>
      <c r="Z169" s="128"/>
      <c r="AA169" s="128"/>
      <c r="AB169" s="128"/>
      <c r="AC169" s="128"/>
      <c r="AD169" s="128"/>
      <c r="AE169" s="130"/>
      <c r="AF169" s="128"/>
      <c r="AG169" s="130"/>
      <c r="AH169" s="128"/>
      <c r="AI169" s="128"/>
      <c r="AJ169" s="128"/>
      <c r="AK169" s="129"/>
      <c r="AL169" s="128"/>
      <c r="AM169" s="130"/>
      <c r="AN169" s="128"/>
      <c r="AO169" s="130"/>
      <c r="AP169" s="128"/>
      <c r="AQ169" s="130"/>
      <c r="AR169" s="128"/>
      <c r="AS169" s="128"/>
      <c r="AT169" s="128"/>
      <c r="AU169" s="128"/>
      <c r="AV169" s="128"/>
      <c r="AW169" s="130"/>
      <c r="AX169" s="128"/>
      <c r="AY169" s="130"/>
      <c r="AZ169" s="128"/>
      <c r="BA169" s="128"/>
      <c r="BB169" s="128"/>
      <c r="BC169" s="129"/>
      <c r="BD169" s="128"/>
      <c r="BE169" s="130"/>
      <c r="BF169" s="128"/>
      <c r="BG169" s="130"/>
      <c r="BH169" s="128"/>
      <c r="BI169" s="130"/>
      <c r="BJ169" s="128"/>
      <c r="BK169" s="128"/>
      <c r="BL169" s="128"/>
      <c r="BM169" s="128"/>
      <c r="BN169" s="128"/>
      <c r="BO169" s="130"/>
      <c r="BP169" s="128"/>
      <c r="BQ169" s="130"/>
      <c r="BR169" s="128"/>
      <c r="BS169" s="128"/>
      <c r="BT169" s="128"/>
      <c r="BU169" s="129"/>
      <c r="BV169" s="128"/>
      <c r="BW169" s="130"/>
      <c r="BX169" s="128"/>
      <c r="BY169" s="130"/>
      <c r="BZ169" s="128"/>
      <c r="CA169" s="130"/>
      <c r="CB169" s="128"/>
      <c r="CC169" s="128"/>
      <c r="CD169" s="128"/>
      <c r="CE169" s="128"/>
      <c r="CF169" s="128"/>
      <c r="CG169" s="130"/>
      <c r="CH169" s="128"/>
      <c r="CI169" s="130"/>
      <c r="CJ169" s="128"/>
      <c r="CK169" s="128"/>
      <c r="CL169" s="128"/>
      <c r="CM169" s="129"/>
      <c r="CN169" s="128"/>
      <c r="CO169" s="130"/>
      <c r="CP169" s="128"/>
      <c r="CQ169" s="130"/>
      <c r="CR169" s="128"/>
      <c r="CS169" s="130"/>
      <c r="CT169" s="128"/>
      <c r="CU169" s="128"/>
      <c r="CV169" s="128"/>
      <c r="CW169" s="128"/>
      <c r="CX169" s="128"/>
      <c r="CY169" s="130"/>
      <c r="CZ169" s="128"/>
      <c r="DA169" s="130"/>
      <c r="DB169" s="128"/>
      <c r="DC169" s="128"/>
      <c r="DD169" s="128"/>
      <c r="DE169" s="129"/>
      <c r="DF169" s="128"/>
    </row>
    <row r="170" spans="1:110">
      <c r="A170" s="70"/>
      <c r="B170" s="128"/>
      <c r="C170" s="128"/>
      <c r="D170" s="128"/>
      <c r="E170" s="128"/>
      <c r="F170" s="128"/>
      <c r="G170" s="128"/>
      <c r="H170" s="128"/>
      <c r="I170" s="128"/>
      <c r="J170" s="128"/>
      <c r="K170" s="128"/>
      <c r="L170" s="128"/>
      <c r="M170" s="128"/>
      <c r="N170" s="128"/>
      <c r="O170" s="128"/>
      <c r="P170" s="128"/>
      <c r="Q170" s="128"/>
      <c r="R170" s="128"/>
      <c r="S170" s="129"/>
      <c r="T170" s="128"/>
      <c r="U170" s="130"/>
      <c r="V170" s="128"/>
      <c r="W170" s="130"/>
      <c r="X170" s="128"/>
      <c r="Y170" s="130"/>
      <c r="Z170" s="128"/>
      <c r="AA170" s="128"/>
      <c r="AB170" s="128"/>
      <c r="AC170" s="128"/>
      <c r="AD170" s="128"/>
      <c r="AE170" s="130"/>
      <c r="AF170" s="128"/>
      <c r="AG170" s="130"/>
      <c r="AH170" s="128"/>
      <c r="AI170" s="128"/>
      <c r="AJ170" s="128"/>
      <c r="AK170" s="129"/>
      <c r="AL170" s="128"/>
      <c r="AM170" s="130"/>
      <c r="AN170" s="128"/>
      <c r="AO170" s="130"/>
      <c r="AP170" s="128"/>
      <c r="AQ170" s="130"/>
      <c r="AR170" s="128"/>
      <c r="AS170" s="128"/>
      <c r="AT170" s="128"/>
      <c r="AU170" s="128"/>
      <c r="AV170" s="128"/>
      <c r="AW170" s="130"/>
      <c r="AX170" s="128"/>
      <c r="AY170" s="130"/>
      <c r="AZ170" s="128"/>
      <c r="BA170" s="128"/>
      <c r="BB170" s="128"/>
      <c r="BC170" s="129"/>
      <c r="BD170" s="128"/>
      <c r="BE170" s="130"/>
      <c r="BF170" s="128"/>
      <c r="BG170" s="130"/>
      <c r="BH170" s="128"/>
      <c r="BI170" s="130"/>
      <c r="BJ170" s="128"/>
      <c r="BK170" s="128"/>
      <c r="BL170" s="128"/>
      <c r="BM170" s="128"/>
      <c r="BN170" s="128"/>
      <c r="BO170" s="130"/>
      <c r="BP170" s="128"/>
      <c r="BQ170" s="130"/>
      <c r="BR170" s="128"/>
      <c r="BS170" s="128"/>
      <c r="BT170" s="128"/>
      <c r="BU170" s="129"/>
      <c r="BV170" s="128"/>
      <c r="BW170" s="130"/>
      <c r="BX170" s="128"/>
      <c r="BY170" s="130"/>
      <c r="BZ170" s="128"/>
      <c r="CA170" s="130"/>
      <c r="CB170" s="128"/>
      <c r="CC170" s="128"/>
      <c r="CD170" s="128"/>
      <c r="CE170" s="128"/>
      <c r="CF170" s="128"/>
      <c r="CG170" s="130"/>
      <c r="CH170" s="128"/>
      <c r="CI170" s="130"/>
      <c r="CJ170" s="128"/>
      <c r="CK170" s="128"/>
      <c r="CL170" s="128"/>
      <c r="CM170" s="129"/>
      <c r="CN170" s="128"/>
      <c r="CO170" s="130"/>
      <c r="CP170" s="128"/>
      <c r="CQ170" s="130"/>
      <c r="CR170" s="128"/>
      <c r="CS170" s="130"/>
      <c r="CT170" s="128"/>
      <c r="CU170" s="128"/>
      <c r="CV170" s="128"/>
      <c r="CW170" s="128"/>
      <c r="CX170" s="128"/>
      <c r="CY170" s="130"/>
      <c r="CZ170" s="128"/>
      <c r="DA170" s="130"/>
      <c r="DB170" s="128"/>
      <c r="DC170" s="128"/>
      <c r="DD170" s="128"/>
      <c r="DE170" s="129"/>
      <c r="DF170" s="128"/>
    </row>
    <row r="171" spans="1:110">
      <c r="A171" s="70"/>
      <c r="B171" s="128"/>
      <c r="C171" s="128"/>
      <c r="D171" s="128"/>
      <c r="E171" s="128"/>
      <c r="F171" s="128"/>
      <c r="G171" s="128"/>
      <c r="H171" s="128"/>
      <c r="I171" s="128"/>
      <c r="J171" s="128"/>
      <c r="K171" s="128"/>
      <c r="L171" s="128"/>
      <c r="M171" s="128"/>
      <c r="N171" s="128"/>
      <c r="O171" s="128"/>
      <c r="P171" s="128"/>
      <c r="Q171" s="128"/>
      <c r="R171" s="128"/>
      <c r="S171" s="129"/>
      <c r="T171" s="128"/>
      <c r="U171" s="130"/>
      <c r="V171" s="128"/>
      <c r="W171" s="130"/>
      <c r="X171" s="128"/>
      <c r="Y171" s="130"/>
      <c r="Z171" s="128"/>
      <c r="AA171" s="128"/>
      <c r="AB171" s="128"/>
      <c r="AC171" s="128"/>
      <c r="AD171" s="128"/>
      <c r="AE171" s="130"/>
      <c r="AF171" s="128"/>
      <c r="AG171" s="130"/>
      <c r="AH171" s="128"/>
      <c r="AI171" s="128"/>
      <c r="AJ171" s="128"/>
      <c r="AK171" s="129"/>
      <c r="AL171" s="128"/>
      <c r="AM171" s="130"/>
      <c r="AN171" s="128"/>
      <c r="AO171" s="130"/>
      <c r="AP171" s="128"/>
      <c r="AQ171" s="130"/>
      <c r="AR171" s="128"/>
      <c r="AS171" s="128"/>
      <c r="AT171" s="128"/>
      <c r="AU171" s="128"/>
      <c r="AV171" s="128"/>
      <c r="AW171" s="130"/>
      <c r="AX171" s="128"/>
      <c r="AY171" s="130"/>
      <c r="AZ171" s="128"/>
      <c r="BA171" s="128"/>
      <c r="BB171" s="128"/>
      <c r="BC171" s="129"/>
      <c r="BD171" s="128"/>
      <c r="BE171" s="130"/>
      <c r="BF171" s="128"/>
      <c r="BG171" s="130"/>
      <c r="BH171" s="128"/>
      <c r="BI171" s="130"/>
      <c r="BJ171" s="128"/>
      <c r="BK171" s="128"/>
      <c r="BL171" s="128"/>
      <c r="BM171" s="128"/>
      <c r="BN171" s="128"/>
      <c r="BO171" s="130"/>
      <c r="BP171" s="128"/>
      <c r="BQ171" s="130"/>
      <c r="BR171" s="128"/>
      <c r="BS171" s="128"/>
      <c r="BT171" s="128"/>
      <c r="BU171" s="129"/>
      <c r="BV171" s="128"/>
      <c r="BW171" s="130"/>
      <c r="BX171" s="128"/>
      <c r="BY171" s="130"/>
      <c r="BZ171" s="128"/>
      <c r="CA171" s="130"/>
      <c r="CB171" s="128"/>
      <c r="CC171" s="128"/>
      <c r="CD171" s="128"/>
      <c r="CE171" s="128"/>
      <c r="CF171" s="128"/>
      <c r="CG171" s="130"/>
      <c r="CH171" s="128"/>
      <c r="CI171" s="130"/>
      <c r="CJ171" s="128"/>
      <c r="CK171" s="128"/>
      <c r="CL171" s="128"/>
      <c r="CM171" s="129"/>
      <c r="CN171" s="128"/>
      <c r="CO171" s="130"/>
      <c r="CP171" s="128"/>
      <c r="CQ171" s="130"/>
      <c r="CR171" s="128"/>
      <c r="CS171" s="130"/>
      <c r="CT171" s="128"/>
      <c r="CU171" s="128"/>
      <c r="CV171" s="128"/>
      <c r="CW171" s="128"/>
      <c r="CX171" s="128"/>
      <c r="CY171" s="130"/>
      <c r="CZ171" s="128"/>
      <c r="DA171" s="130"/>
      <c r="DB171" s="128"/>
      <c r="DC171" s="128"/>
      <c r="DD171" s="128"/>
      <c r="DE171" s="129"/>
      <c r="DF171" s="128"/>
    </row>
    <row r="172" spans="1:110">
      <c r="A172" s="70"/>
      <c r="B172" s="128"/>
      <c r="C172" s="128"/>
      <c r="D172" s="128"/>
      <c r="E172" s="128"/>
      <c r="F172" s="128"/>
      <c r="G172" s="128"/>
      <c r="H172" s="128"/>
      <c r="I172" s="128"/>
      <c r="J172" s="128"/>
      <c r="K172" s="128"/>
      <c r="L172" s="128"/>
      <c r="M172" s="128"/>
      <c r="N172" s="128"/>
      <c r="O172" s="128"/>
      <c r="P172" s="128"/>
      <c r="Q172" s="128"/>
      <c r="R172" s="128"/>
      <c r="S172" s="129"/>
      <c r="T172" s="128"/>
      <c r="U172" s="130"/>
      <c r="V172" s="128"/>
      <c r="W172" s="130"/>
      <c r="X172" s="128"/>
      <c r="Y172" s="130"/>
      <c r="Z172" s="128"/>
      <c r="AA172" s="128"/>
      <c r="AB172" s="128"/>
      <c r="AC172" s="128"/>
      <c r="AD172" s="128"/>
      <c r="AE172" s="130"/>
      <c r="AF172" s="128"/>
      <c r="AG172" s="130"/>
      <c r="AH172" s="128"/>
      <c r="AI172" s="128"/>
      <c r="AJ172" s="128"/>
      <c r="AK172" s="129"/>
      <c r="AL172" s="128"/>
      <c r="AM172" s="130"/>
      <c r="AN172" s="128"/>
      <c r="AO172" s="130"/>
      <c r="AP172" s="128"/>
      <c r="AQ172" s="130"/>
      <c r="AR172" s="128"/>
      <c r="AS172" s="128"/>
      <c r="AT172" s="128"/>
      <c r="AU172" s="128"/>
      <c r="AV172" s="128"/>
      <c r="AW172" s="130"/>
      <c r="AX172" s="128"/>
      <c r="AY172" s="130"/>
      <c r="AZ172" s="128"/>
      <c r="BA172" s="128"/>
      <c r="BB172" s="128"/>
      <c r="BC172" s="129"/>
      <c r="BD172" s="128"/>
      <c r="BE172" s="130"/>
      <c r="BF172" s="128"/>
      <c r="BG172" s="130"/>
      <c r="BH172" s="128"/>
      <c r="BI172" s="130"/>
      <c r="BJ172" s="128"/>
      <c r="BK172" s="128"/>
      <c r="BL172" s="128"/>
      <c r="BM172" s="128"/>
      <c r="BN172" s="128"/>
      <c r="BO172" s="130"/>
      <c r="BP172" s="128"/>
      <c r="BQ172" s="130"/>
      <c r="BR172" s="128"/>
      <c r="BS172" s="128"/>
      <c r="BT172" s="128"/>
      <c r="BU172" s="129"/>
      <c r="BV172" s="128"/>
      <c r="BW172" s="130"/>
      <c r="BX172" s="128"/>
      <c r="BY172" s="130"/>
      <c r="BZ172" s="128"/>
      <c r="CA172" s="130"/>
      <c r="CB172" s="128"/>
      <c r="CC172" s="128"/>
      <c r="CD172" s="128"/>
      <c r="CE172" s="128"/>
      <c r="CF172" s="128"/>
      <c r="CG172" s="130"/>
      <c r="CH172" s="128"/>
      <c r="CI172" s="130"/>
      <c r="CJ172" s="128"/>
      <c r="CK172" s="128"/>
      <c r="CL172" s="128"/>
      <c r="CM172" s="129"/>
      <c r="CN172" s="128"/>
      <c r="CO172" s="130"/>
      <c r="CP172" s="128"/>
      <c r="CQ172" s="130"/>
      <c r="CR172" s="128"/>
      <c r="CS172" s="130"/>
      <c r="CT172" s="128"/>
      <c r="CU172" s="128"/>
      <c r="CV172" s="128"/>
      <c r="CW172" s="128"/>
      <c r="CX172" s="128"/>
      <c r="CY172" s="130"/>
      <c r="CZ172" s="128"/>
      <c r="DA172" s="130"/>
      <c r="DB172" s="128"/>
      <c r="DC172" s="128"/>
      <c r="DD172" s="128"/>
      <c r="DE172" s="129"/>
      <c r="DF172" s="128"/>
    </row>
    <row r="173" spans="1:110">
      <c r="A173" s="70"/>
      <c r="B173" s="128"/>
      <c r="C173" s="128"/>
      <c r="D173" s="128"/>
      <c r="E173" s="128"/>
      <c r="F173" s="128"/>
      <c r="G173" s="128"/>
      <c r="H173" s="128"/>
      <c r="I173" s="128"/>
      <c r="J173" s="128"/>
      <c r="K173" s="128"/>
      <c r="L173" s="128"/>
      <c r="M173" s="128"/>
      <c r="N173" s="128"/>
      <c r="O173" s="128"/>
      <c r="P173" s="128"/>
      <c r="Q173" s="128"/>
      <c r="R173" s="128"/>
      <c r="S173" s="129"/>
      <c r="T173" s="128"/>
      <c r="U173" s="130"/>
      <c r="V173" s="128"/>
      <c r="W173" s="130"/>
      <c r="X173" s="128"/>
      <c r="Y173" s="130"/>
      <c r="Z173" s="128"/>
      <c r="AA173" s="128"/>
      <c r="AB173" s="128"/>
      <c r="AC173" s="128"/>
      <c r="AD173" s="128"/>
      <c r="AE173" s="130"/>
      <c r="AF173" s="128"/>
      <c r="AG173" s="130"/>
      <c r="AH173" s="128"/>
      <c r="AI173" s="128"/>
      <c r="AJ173" s="128"/>
      <c r="AK173" s="129"/>
      <c r="AL173" s="128"/>
      <c r="AM173" s="130"/>
      <c r="AN173" s="128"/>
      <c r="AO173" s="130"/>
      <c r="AP173" s="128"/>
      <c r="AQ173" s="130"/>
      <c r="AR173" s="128"/>
      <c r="AS173" s="128"/>
      <c r="AT173" s="128"/>
      <c r="AU173" s="128"/>
      <c r="AV173" s="128"/>
      <c r="AW173" s="130"/>
      <c r="AX173" s="128"/>
      <c r="AY173" s="130"/>
      <c r="AZ173" s="128"/>
      <c r="BA173" s="128"/>
      <c r="BB173" s="128"/>
      <c r="BC173" s="129"/>
      <c r="BD173" s="128"/>
      <c r="BE173" s="130"/>
      <c r="BF173" s="128"/>
      <c r="BG173" s="130"/>
      <c r="BH173" s="128"/>
      <c r="BI173" s="130"/>
      <c r="BJ173" s="128"/>
      <c r="BK173" s="128"/>
      <c r="BL173" s="128"/>
      <c r="BM173" s="128"/>
      <c r="BN173" s="128"/>
      <c r="BO173" s="130"/>
      <c r="BP173" s="128"/>
      <c r="BQ173" s="130"/>
      <c r="BR173" s="128"/>
      <c r="BS173" s="128"/>
      <c r="BT173" s="128"/>
      <c r="BU173" s="129"/>
      <c r="BV173" s="128"/>
      <c r="BW173" s="130"/>
      <c r="BX173" s="128"/>
      <c r="BY173" s="130"/>
      <c r="BZ173" s="128"/>
      <c r="CA173" s="130"/>
      <c r="CB173" s="128"/>
      <c r="CC173" s="128"/>
      <c r="CD173" s="128"/>
      <c r="CE173" s="128"/>
      <c r="CF173" s="128"/>
      <c r="CG173" s="130"/>
      <c r="CH173" s="128"/>
      <c r="CI173" s="130"/>
      <c r="CJ173" s="128"/>
      <c r="CK173" s="128"/>
      <c r="CL173" s="128"/>
      <c r="CM173" s="129"/>
      <c r="CN173" s="128"/>
      <c r="CO173" s="130"/>
      <c r="CP173" s="128"/>
      <c r="CQ173" s="130"/>
      <c r="CR173" s="128"/>
      <c r="CS173" s="130"/>
      <c r="CT173" s="128"/>
      <c r="CU173" s="128"/>
      <c r="CV173" s="128"/>
      <c r="CW173" s="128"/>
      <c r="CX173" s="128"/>
      <c r="CY173" s="130"/>
      <c r="CZ173" s="128"/>
      <c r="DA173" s="130"/>
      <c r="DB173" s="128"/>
      <c r="DC173" s="128"/>
      <c r="DD173" s="128"/>
      <c r="DE173" s="129"/>
      <c r="DF173" s="128"/>
    </row>
    <row r="174" spans="1:110">
      <c r="A174" s="70"/>
      <c r="B174" s="128"/>
      <c r="C174" s="128"/>
      <c r="D174" s="128"/>
      <c r="E174" s="128"/>
      <c r="F174" s="128"/>
      <c r="G174" s="128"/>
      <c r="H174" s="128"/>
      <c r="I174" s="128"/>
      <c r="J174" s="128"/>
      <c r="K174" s="128"/>
      <c r="L174" s="128"/>
      <c r="M174" s="128"/>
      <c r="N174" s="128"/>
      <c r="O174" s="128"/>
      <c r="P174" s="128"/>
      <c r="Q174" s="128"/>
      <c r="R174" s="128"/>
      <c r="S174" s="129"/>
      <c r="T174" s="128"/>
      <c r="U174" s="130"/>
      <c r="V174" s="128"/>
      <c r="W174" s="130"/>
      <c r="X174" s="128"/>
      <c r="Y174" s="130"/>
      <c r="Z174" s="128"/>
      <c r="AA174" s="128"/>
      <c r="AB174" s="128"/>
      <c r="AC174" s="128"/>
      <c r="AD174" s="128"/>
      <c r="AE174" s="130"/>
      <c r="AF174" s="128"/>
      <c r="AG174" s="130"/>
      <c r="AH174" s="128"/>
      <c r="AI174" s="128"/>
      <c r="AJ174" s="128"/>
      <c r="AK174" s="129"/>
      <c r="AL174" s="128"/>
      <c r="AM174" s="130"/>
      <c r="AN174" s="128"/>
      <c r="AO174" s="130"/>
      <c r="AP174" s="128"/>
      <c r="AQ174" s="130"/>
      <c r="AR174" s="128"/>
      <c r="AS174" s="128"/>
      <c r="AT174" s="128"/>
      <c r="AU174" s="128"/>
      <c r="AV174" s="128"/>
      <c r="AW174" s="130"/>
      <c r="AX174" s="128"/>
      <c r="AY174" s="130"/>
      <c r="AZ174" s="128"/>
      <c r="BA174" s="128"/>
      <c r="BB174" s="128"/>
      <c r="BC174" s="129"/>
      <c r="BD174" s="128"/>
      <c r="BE174" s="130"/>
      <c r="BF174" s="128"/>
      <c r="BG174" s="130"/>
      <c r="BH174" s="128"/>
      <c r="BI174" s="130"/>
      <c r="BJ174" s="128"/>
      <c r="BK174" s="128"/>
      <c r="BL174" s="128"/>
      <c r="BM174" s="128"/>
      <c r="BN174" s="128"/>
      <c r="BO174" s="130"/>
      <c r="BP174" s="128"/>
      <c r="BQ174" s="130"/>
      <c r="BR174" s="128"/>
      <c r="BS174" s="128"/>
      <c r="BT174" s="128"/>
      <c r="BU174" s="129"/>
      <c r="BV174" s="128"/>
      <c r="BW174" s="130"/>
      <c r="BX174" s="128"/>
      <c r="BY174" s="130"/>
      <c r="BZ174" s="128"/>
      <c r="CA174" s="130"/>
      <c r="CB174" s="128"/>
      <c r="CC174" s="128"/>
      <c r="CD174" s="128"/>
      <c r="CE174" s="128"/>
      <c r="CF174" s="128"/>
      <c r="CG174" s="130"/>
      <c r="CH174" s="128"/>
      <c r="CI174" s="130"/>
      <c r="CJ174" s="128"/>
      <c r="CK174" s="128"/>
      <c r="CL174" s="128"/>
      <c r="CM174" s="129"/>
      <c r="CN174" s="128"/>
      <c r="CO174" s="130"/>
      <c r="CP174" s="128"/>
      <c r="CQ174" s="130"/>
      <c r="CR174" s="128"/>
      <c r="CS174" s="130"/>
      <c r="CT174" s="128"/>
      <c r="CU174" s="128"/>
      <c r="CV174" s="128"/>
      <c r="CW174" s="128"/>
      <c r="CX174" s="128"/>
      <c r="CY174" s="130"/>
      <c r="CZ174" s="128"/>
      <c r="DA174" s="130"/>
      <c r="DB174" s="128"/>
      <c r="DC174" s="128"/>
      <c r="DD174" s="128"/>
      <c r="DE174" s="129"/>
      <c r="DF174" s="128"/>
    </row>
    <row r="175" spans="1:110">
      <c r="A175" s="70"/>
      <c r="B175" s="128"/>
      <c r="C175" s="128"/>
      <c r="D175" s="128"/>
      <c r="E175" s="128"/>
      <c r="F175" s="128"/>
      <c r="G175" s="128"/>
      <c r="H175" s="128"/>
      <c r="I175" s="128"/>
      <c r="J175" s="128"/>
      <c r="K175" s="128"/>
      <c r="L175" s="128"/>
      <c r="M175" s="128"/>
      <c r="N175" s="128"/>
      <c r="O175" s="128"/>
      <c r="P175" s="128"/>
      <c r="Q175" s="128"/>
      <c r="R175" s="128"/>
      <c r="S175" s="129"/>
      <c r="T175" s="128"/>
      <c r="U175" s="130"/>
      <c r="V175" s="128"/>
      <c r="W175" s="130"/>
      <c r="X175" s="128"/>
      <c r="Y175" s="130"/>
      <c r="Z175" s="128"/>
      <c r="AA175" s="128"/>
      <c r="AB175" s="128"/>
      <c r="AC175" s="128"/>
      <c r="AD175" s="128"/>
      <c r="AE175" s="130"/>
      <c r="AF175" s="128"/>
      <c r="AG175" s="130"/>
      <c r="AH175" s="128"/>
      <c r="AI175" s="128"/>
      <c r="AJ175" s="128"/>
      <c r="AK175" s="129"/>
      <c r="AL175" s="128"/>
      <c r="AM175" s="130"/>
      <c r="AN175" s="128"/>
      <c r="AO175" s="130"/>
      <c r="AP175" s="128"/>
      <c r="AQ175" s="130"/>
      <c r="AR175" s="128"/>
      <c r="AS175" s="128"/>
      <c r="AT175" s="128"/>
      <c r="AU175" s="128"/>
      <c r="AV175" s="128"/>
      <c r="AW175" s="130"/>
      <c r="AX175" s="128"/>
      <c r="AY175" s="130"/>
      <c r="AZ175" s="128"/>
      <c r="BA175" s="128"/>
      <c r="BB175" s="128"/>
      <c r="BC175" s="129"/>
      <c r="BD175" s="128"/>
      <c r="BE175" s="130"/>
      <c r="BF175" s="128"/>
      <c r="BG175" s="130"/>
      <c r="BH175" s="128"/>
      <c r="BI175" s="130"/>
      <c r="BJ175" s="128"/>
      <c r="BK175" s="128"/>
      <c r="BL175" s="128"/>
      <c r="BM175" s="128"/>
      <c r="BN175" s="128"/>
      <c r="BO175" s="130"/>
      <c r="BP175" s="128"/>
      <c r="BQ175" s="130"/>
      <c r="BR175" s="128"/>
      <c r="BS175" s="128"/>
      <c r="BT175" s="128"/>
      <c r="BU175" s="129"/>
      <c r="BV175" s="128"/>
      <c r="BW175" s="130"/>
      <c r="BX175" s="128"/>
      <c r="BY175" s="130"/>
      <c r="BZ175" s="128"/>
      <c r="CA175" s="130"/>
      <c r="CB175" s="128"/>
      <c r="CC175" s="128"/>
      <c r="CD175" s="128"/>
      <c r="CE175" s="128"/>
      <c r="CF175" s="128"/>
      <c r="CG175" s="130"/>
      <c r="CH175" s="128"/>
      <c r="CI175" s="130"/>
      <c r="CJ175" s="128"/>
      <c r="CK175" s="128"/>
      <c r="CL175" s="128"/>
      <c r="CM175" s="129"/>
      <c r="CN175" s="128"/>
      <c r="CO175" s="130"/>
      <c r="CP175" s="128"/>
      <c r="CQ175" s="130"/>
      <c r="CR175" s="128"/>
      <c r="CS175" s="130"/>
      <c r="CT175" s="128"/>
      <c r="CU175" s="128"/>
      <c r="CV175" s="128"/>
      <c r="CW175" s="128"/>
      <c r="CX175" s="128"/>
      <c r="CY175" s="130"/>
      <c r="CZ175" s="128"/>
      <c r="DA175" s="130"/>
      <c r="DB175" s="128"/>
      <c r="DC175" s="128"/>
      <c r="DD175" s="128"/>
      <c r="DE175" s="129"/>
      <c r="DF175" s="128"/>
    </row>
    <row r="176" spans="1:110">
      <c r="A176" s="70"/>
      <c r="B176" s="128"/>
      <c r="C176" s="128"/>
      <c r="D176" s="128"/>
      <c r="E176" s="128"/>
      <c r="F176" s="128"/>
      <c r="G176" s="128"/>
      <c r="H176" s="128"/>
      <c r="I176" s="128"/>
      <c r="J176" s="128"/>
      <c r="K176" s="128"/>
      <c r="L176" s="128"/>
      <c r="M176" s="128"/>
      <c r="N176" s="128"/>
      <c r="O176" s="128"/>
      <c r="P176" s="128"/>
      <c r="Q176" s="128"/>
      <c r="R176" s="128"/>
      <c r="S176" s="129"/>
      <c r="T176" s="128"/>
      <c r="U176" s="130"/>
      <c r="V176" s="128"/>
      <c r="W176" s="130"/>
      <c r="X176" s="128"/>
      <c r="Y176" s="130"/>
      <c r="Z176" s="128"/>
      <c r="AA176" s="128"/>
      <c r="AB176" s="128"/>
      <c r="AC176" s="128"/>
      <c r="AD176" s="128"/>
      <c r="AE176" s="130"/>
      <c r="AF176" s="128"/>
      <c r="AG176" s="130"/>
      <c r="AH176" s="128"/>
      <c r="AI176" s="128"/>
      <c r="AJ176" s="128"/>
      <c r="AK176" s="129"/>
      <c r="AL176" s="128"/>
      <c r="AM176" s="130"/>
      <c r="AN176" s="128"/>
      <c r="AO176" s="130"/>
      <c r="AP176" s="128"/>
      <c r="AQ176" s="130"/>
      <c r="AR176" s="128"/>
      <c r="AS176" s="128"/>
      <c r="AT176" s="128"/>
      <c r="AU176" s="128"/>
      <c r="AV176" s="128"/>
      <c r="AW176" s="130"/>
      <c r="AX176" s="128"/>
      <c r="AY176" s="130"/>
      <c r="AZ176" s="128"/>
      <c r="BA176" s="128"/>
      <c r="BB176" s="128"/>
      <c r="BC176" s="129"/>
      <c r="BD176" s="128"/>
      <c r="BE176" s="130"/>
      <c r="BF176" s="128"/>
      <c r="BG176" s="130"/>
      <c r="BH176" s="128"/>
      <c r="BI176" s="130"/>
      <c r="BJ176" s="128"/>
      <c r="BK176" s="128"/>
      <c r="BL176" s="128"/>
      <c r="BM176" s="128"/>
      <c r="BN176" s="128"/>
      <c r="BO176" s="130"/>
      <c r="BP176" s="128"/>
      <c r="BQ176" s="130"/>
      <c r="BR176" s="128"/>
      <c r="BS176" s="128"/>
      <c r="BT176" s="128"/>
      <c r="BU176" s="129"/>
      <c r="BV176" s="128"/>
      <c r="BW176" s="130"/>
      <c r="BX176" s="128"/>
      <c r="BY176" s="130"/>
      <c r="BZ176" s="128"/>
      <c r="CA176" s="130"/>
      <c r="CB176" s="128"/>
      <c r="CC176" s="128"/>
      <c r="CD176" s="128"/>
      <c r="CE176" s="128"/>
      <c r="CF176" s="128"/>
      <c r="CG176" s="130"/>
      <c r="CH176" s="128"/>
      <c r="CI176" s="130"/>
      <c r="CJ176" s="128"/>
      <c r="CK176" s="128"/>
      <c r="CL176" s="128"/>
      <c r="CM176" s="129"/>
      <c r="CN176" s="128"/>
      <c r="CO176" s="130"/>
      <c r="CP176" s="128"/>
      <c r="CQ176" s="130"/>
      <c r="CR176" s="128"/>
      <c r="CS176" s="130"/>
      <c r="CT176" s="128"/>
      <c r="CU176" s="128"/>
      <c r="CV176" s="128"/>
      <c r="CW176" s="128"/>
      <c r="CX176" s="128"/>
      <c r="CY176" s="130"/>
      <c r="CZ176" s="128"/>
      <c r="DA176" s="130"/>
      <c r="DB176" s="128"/>
      <c r="DC176" s="128"/>
      <c r="DD176" s="128"/>
      <c r="DE176" s="129"/>
      <c r="DF176" s="128"/>
    </row>
    <row r="177" spans="1:110">
      <c r="A177" s="70"/>
      <c r="B177" s="128"/>
      <c r="C177" s="128"/>
      <c r="D177" s="128"/>
      <c r="E177" s="128"/>
      <c r="F177" s="128"/>
      <c r="G177" s="128"/>
      <c r="H177" s="128"/>
      <c r="I177" s="128"/>
      <c r="J177" s="128"/>
      <c r="K177" s="128"/>
      <c r="L177" s="128"/>
      <c r="M177" s="128"/>
      <c r="N177" s="128"/>
      <c r="O177" s="128"/>
      <c r="P177" s="128"/>
      <c r="Q177" s="128"/>
      <c r="R177" s="128"/>
      <c r="S177" s="129"/>
      <c r="T177" s="128"/>
      <c r="U177" s="130"/>
      <c r="V177" s="128"/>
      <c r="W177" s="130"/>
      <c r="X177" s="128"/>
      <c r="Y177" s="130"/>
      <c r="Z177" s="128"/>
      <c r="AA177" s="128"/>
      <c r="AB177" s="128"/>
      <c r="AC177" s="128"/>
      <c r="AD177" s="128"/>
      <c r="AE177" s="130"/>
      <c r="AF177" s="128"/>
      <c r="AG177" s="130"/>
      <c r="AH177" s="128"/>
      <c r="AI177" s="128"/>
      <c r="AJ177" s="128"/>
      <c r="AK177" s="129"/>
      <c r="AL177" s="128"/>
      <c r="AM177" s="130"/>
      <c r="AN177" s="128"/>
      <c r="AO177" s="130"/>
      <c r="AP177" s="128"/>
      <c r="AQ177" s="130"/>
      <c r="AR177" s="128"/>
      <c r="AS177" s="128"/>
      <c r="AT177" s="128"/>
      <c r="AU177" s="128"/>
      <c r="AV177" s="128"/>
      <c r="AW177" s="130"/>
      <c r="AX177" s="128"/>
      <c r="AY177" s="130"/>
      <c r="AZ177" s="128"/>
      <c r="BA177" s="128"/>
      <c r="BB177" s="128"/>
      <c r="BC177" s="129"/>
      <c r="BD177" s="128"/>
      <c r="BE177" s="130"/>
      <c r="BF177" s="128"/>
      <c r="BG177" s="130"/>
      <c r="BH177" s="128"/>
      <c r="BI177" s="130"/>
      <c r="BJ177" s="128"/>
      <c r="BK177" s="128"/>
      <c r="BL177" s="128"/>
      <c r="BM177" s="128"/>
      <c r="BN177" s="128"/>
      <c r="BO177" s="130"/>
      <c r="BP177" s="128"/>
      <c r="BQ177" s="130"/>
      <c r="BR177" s="128"/>
      <c r="BS177" s="128"/>
      <c r="BT177" s="128"/>
      <c r="BU177" s="129"/>
      <c r="BV177" s="128"/>
      <c r="BW177" s="130"/>
      <c r="BX177" s="128"/>
      <c r="BY177" s="130"/>
      <c r="BZ177" s="128"/>
      <c r="CA177" s="130"/>
      <c r="CB177" s="128"/>
      <c r="CC177" s="128"/>
      <c r="CD177" s="128"/>
      <c r="CE177" s="128"/>
      <c r="CF177" s="128"/>
      <c r="CG177" s="130"/>
      <c r="CH177" s="128"/>
      <c r="CI177" s="130"/>
      <c r="CJ177" s="128"/>
      <c r="CK177" s="128"/>
      <c r="CL177" s="128"/>
      <c r="CM177" s="129"/>
      <c r="CN177" s="128"/>
      <c r="CO177" s="130"/>
      <c r="CP177" s="128"/>
      <c r="CQ177" s="130"/>
      <c r="CR177" s="128"/>
      <c r="CS177" s="130"/>
      <c r="CT177" s="128"/>
      <c r="CU177" s="128"/>
      <c r="CV177" s="128"/>
      <c r="CW177" s="128"/>
      <c r="CX177" s="128"/>
      <c r="CY177" s="130"/>
      <c r="CZ177" s="128"/>
      <c r="DA177" s="130"/>
      <c r="DB177" s="128"/>
      <c r="DC177" s="128"/>
      <c r="DD177" s="128"/>
      <c r="DE177" s="129"/>
      <c r="DF177" s="128"/>
    </row>
    <row r="178" spans="1:110">
      <c r="A178" s="70"/>
      <c r="B178" s="128"/>
      <c r="C178" s="128"/>
      <c r="D178" s="128"/>
      <c r="E178" s="128"/>
      <c r="F178" s="128"/>
      <c r="G178" s="128"/>
      <c r="H178" s="128"/>
      <c r="I178" s="128"/>
      <c r="J178" s="128"/>
      <c r="K178" s="128"/>
      <c r="L178" s="128"/>
      <c r="M178" s="128"/>
      <c r="N178" s="128"/>
      <c r="O178" s="128"/>
      <c r="P178" s="128"/>
      <c r="Q178" s="128"/>
      <c r="R178" s="128"/>
      <c r="S178" s="129"/>
      <c r="T178" s="128"/>
      <c r="U178" s="130"/>
      <c r="V178" s="128"/>
      <c r="W178" s="130"/>
      <c r="X178" s="128"/>
      <c r="Y178" s="130"/>
      <c r="Z178" s="128"/>
      <c r="AA178" s="128"/>
      <c r="AB178" s="128"/>
      <c r="AC178" s="128"/>
      <c r="AD178" s="128"/>
      <c r="AE178" s="130"/>
      <c r="AF178" s="128"/>
      <c r="AG178" s="130"/>
      <c r="AH178" s="128"/>
      <c r="AI178" s="128"/>
      <c r="AJ178" s="128"/>
      <c r="AK178" s="129"/>
      <c r="AL178" s="128"/>
      <c r="AM178" s="130"/>
      <c r="AN178" s="128"/>
      <c r="AO178" s="130"/>
      <c r="AP178" s="128"/>
      <c r="AQ178" s="130"/>
      <c r="AR178" s="128"/>
      <c r="AS178" s="128"/>
      <c r="AT178" s="128"/>
      <c r="AU178" s="128"/>
      <c r="AV178" s="128"/>
      <c r="AW178" s="130"/>
      <c r="AX178" s="128"/>
      <c r="AY178" s="130"/>
      <c r="AZ178" s="128"/>
      <c r="BA178" s="128"/>
      <c r="BB178" s="128"/>
      <c r="BC178" s="129"/>
      <c r="BD178" s="128"/>
      <c r="BE178" s="130"/>
      <c r="BF178" s="128"/>
      <c r="BG178" s="130"/>
      <c r="BH178" s="128"/>
      <c r="BI178" s="130"/>
      <c r="BJ178" s="128"/>
      <c r="BK178" s="128"/>
      <c r="BL178" s="128"/>
      <c r="BM178" s="128"/>
      <c r="BN178" s="128"/>
      <c r="BO178" s="130"/>
      <c r="BP178" s="128"/>
      <c r="BQ178" s="130"/>
      <c r="BR178" s="128"/>
      <c r="BS178" s="128"/>
      <c r="BT178" s="128"/>
      <c r="BU178" s="129"/>
      <c r="BV178" s="128"/>
      <c r="BW178" s="130"/>
      <c r="BX178" s="128"/>
      <c r="BY178" s="130"/>
      <c r="BZ178" s="128"/>
      <c r="CA178" s="130"/>
      <c r="CB178" s="128"/>
      <c r="CC178" s="128"/>
      <c r="CD178" s="128"/>
      <c r="CE178" s="128"/>
      <c r="CF178" s="128"/>
      <c r="CG178" s="130"/>
      <c r="CH178" s="128"/>
      <c r="CI178" s="130"/>
      <c r="CJ178" s="128"/>
      <c r="CK178" s="128"/>
      <c r="CL178" s="128"/>
      <c r="CM178" s="129"/>
      <c r="CN178" s="128"/>
      <c r="CO178" s="130"/>
      <c r="CP178" s="128"/>
      <c r="CQ178" s="130"/>
      <c r="CR178" s="128"/>
      <c r="CS178" s="130"/>
      <c r="CT178" s="128"/>
      <c r="CU178" s="128"/>
      <c r="CV178" s="128"/>
      <c r="CW178" s="128"/>
      <c r="CX178" s="128"/>
      <c r="CY178" s="130"/>
      <c r="CZ178" s="128"/>
      <c r="DA178" s="130"/>
      <c r="DB178" s="128"/>
      <c r="DC178" s="128"/>
      <c r="DD178" s="128"/>
      <c r="DE178" s="129"/>
      <c r="DF178" s="128"/>
    </row>
    <row r="179" spans="1:110">
      <c r="A179" s="70"/>
      <c r="B179" s="128"/>
      <c r="C179" s="128"/>
      <c r="D179" s="128"/>
      <c r="E179" s="128"/>
      <c r="F179" s="128"/>
      <c r="G179" s="128"/>
      <c r="H179" s="128"/>
      <c r="I179" s="128"/>
      <c r="J179" s="128"/>
      <c r="K179" s="128"/>
      <c r="L179" s="128"/>
      <c r="M179" s="128"/>
      <c r="N179" s="128"/>
      <c r="O179" s="128"/>
      <c r="P179" s="128"/>
      <c r="Q179" s="128"/>
      <c r="R179" s="128"/>
      <c r="S179" s="129"/>
      <c r="T179" s="128"/>
      <c r="U179" s="130"/>
      <c r="V179" s="128"/>
      <c r="W179" s="130"/>
      <c r="X179" s="128"/>
      <c r="Y179" s="130"/>
      <c r="Z179" s="128"/>
      <c r="AA179" s="128"/>
      <c r="AB179" s="128"/>
      <c r="AC179" s="128"/>
      <c r="AD179" s="128"/>
      <c r="AE179" s="130"/>
      <c r="AF179" s="128"/>
      <c r="AG179" s="130"/>
      <c r="AH179" s="128"/>
      <c r="AI179" s="128"/>
      <c r="AJ179" s="128"/>
      <c r="AK179" s="129"/>
      <c r="AL179" s="128"/>
      <c r="AM179" s="130"/>
      <c r="AN179" s="128"/>
      <c r="AO179" s="130"/>
      <c r="AP179" s="128"/>
      <c r="AQ179" s="130"/>
      <c r="AR179" s="128"/>
      <c r="AS179" s="128"/>
      <c r="AT179" s="128"/>
      <c r="AU179" s="128"/>
      <c r="AV179" s="128"/>
      <c r="AW179" s="130"/>
      <c r="AX179" s="128"/>
      <c r="AY179" s="130"/>
      <c r="AZ179" s="128"/>
      <c r="BA179" s="128"/>
      <c r="BB179" s="128"/>
      <c r="BC179" s="129"/>
      <c r="BD179" s="128"/>
      <c r="BE179" s="130"/>
      <c r="BF179" s="128"/>
      <c r="BG179" s="130"/>
      <c r="BH179" s="128"/>
      <c r="BI179" s="130"/>
      <c r="BJ179" s="128"/>
      <c r="BK179" s="128"/>
      <c r="BL179" s="128"/>
      <c r="BM179" s="128"/>
      <c r="BN179" s="128"/>
      <c r="BO179" s="130"/>
      <c r="BP179" s="128"/>
      <c r="BQ179" s="130"/>
      <c r="BR179" s="128"/>
      <c r="BS179" s="128"/>
      <c r="BT179" s="128"/>
      <c r="BU179" s="129"/>
      <c r="BV179" s="128"/>
      <c r="BW179" s="130"/>
      <c r="BX179" s="128"/>
      <c r="BY179" s="130"/>
      <c r="BZ179" s="128"/>
      <c r="CA179" s="130"/>
      <c r="CB179" s="128"/>
      <c r="CC179" s="128"/>
      <c r="CD179" s="128"/>
      <c r="CE179" s="128"/>
      <c r="CF179" s="128"/>
      <c r="CG179" s="130"/>
      <c r="CH179" s="128"/>
      <c r="CI179" s="130"/>
      <c r="CJ179" s="128"/>
      <c r="CK179" s="128"/>
      <c r="CL179" s="128"/>
      <c r="CM179" s="129"/>
      <c r="CN179" s="128"/>
      <c r="CO179" s="130"/>
      <c r="CP179" s="128"/>
      <c r="CQ179" s="130"/>
      <c r="CR179" s="128"/>
      <c r="CS179" s="130"/>
      <c r="CT179" s="128"/>
      <c r="CU179" s="128"/>
      <c r="CV179" s="128"/>
      <c r="CW179" s="128"/>
      <c r="CX179" s="128"/>
      <c r="CY179" s="130"/>
      <c r="CZ179" s="128"/>
      <c r="DA179" s="130"/>
      <c r="DB179" s="128"/>
      <c r="DC179" s="128"/>
      <c r="DD179" s="128"/>
      <c r="DE179" s="129"/>
      <c r="DF179" s="128"/>
    </row>
    <row r="180" spans="1:110">
      <c r="A180" s="70"/>
      <c r="B180" s="128"/>
      <c r="C180" s="128"/>
      <c r="D180" s="128"/>
      <c r="E180" s="128"/>
      <c r="F180" s="128"/>
      <c r="G180" s="128"/>
      <c r="H180" s="128"/>
      <c r="I180" s="128"/>
      <c r="J180" s="128"/>
      <c r="K180" s="128"/>
      <c r="L180" s="128"/>
      <c r="M180" s="128"/>
      <c r="N180" s="128"/>
      <c r="O180" s="128"/>
      <c r="P180" s="128"/>
      <c r="Q180" s="128"/>
      <c r="R180" s="128"/>
      <c r="S180" s="129"/>
      <c r="T180" s="128"/>
      <c r="U180" s="130"/>
      <c r="V180" s="128"/>
      <c r="W180" s="130"/>
      <c r="X180" s="128"/>
      <c r="Y180" s="130"/>
      <c r="Z180" s="128"/>
      <c r="AA180" s="128"/>
      <c r="AB180" s="128"/>
      <c r="AC180" s="128"/>
      <c r="AD180" s="128"/>
      <c r="AE180" s="130"/>
      <c r="AF180" s="128"/>
      <c r="AG180" s="130"/>
      <c r="AH180" s="128"/>
      <c r="AI180" s="128"/>
      <c r="AJ180" s="128"/>
      <c r="AK180" s="129"/>
      <c r="AL180" s="128"/>
      <c r="AM180" s="130"/>
      <c r="AN180" s="128"/>
      <c r="AO180" s="130"/>
      <c r="AP180" s="128"/>
      <c r="AQ180" s="130"/>
      <c r="AR180" s="128"/>
      <c r="AS180" s="128"/>
      <c r="AT180" s="128"/>
      <c r="AU180" s="128"/>
      <c r="AV180" s="128"/>
      <c r="AW180" s="130"/>
      <c r="AX180" s="128"/>
      <c r="AY180" s="130"/>
      <c r="AZ180" s="128"/>
      <c r="BA180" s="128"/>
      <c r="BB180" s="128"/>
      <c r="BC180" s="129"/>
      <c r="BD180" s="128"/>
      <c r="BE180" s="130"/>
      <c r="BF180" s="128"/>
      <c r="BG180" s="130"/>
      <c r="BH180" s="128"/>
      <c r="BI180" s="130"/>
      <c r="BJ180" s="128"/>
      <c r="BK180" s="128"/>
      <c r="BL180" s="128"/>
      <c r="BM180" s="128"/>
      <c r="BN180" s="128"/>
      <c r="BO180" s="130"/>
      <c r="BP180" s="128"/>
      <c r="BQ180" s="130"/>
      <c r="BR180" s="128"/>
      <c r="BS180" s="128"/>
      <c r="BT180" s="128"/>
      <c r="BU180" s="129"/>
      <c r="BV180" s="128"/>
      <c r="BW180" s="130"/>
      <c r="BX180" s="128"/>
      <c r="BY180" s="130"/>
      <c r="BZ180" s="128"/>
      <c r="CA180" s="130"/>
      <c r="CB180" s="128"/>
      <c r="CC180" s="128"/>
      <c r="CD180" s="128"/>
      <c r="CE180" s="128"/>
      <c r="CF180" s="128"/>
      <c r="CG180" s="130"/>
      <c r="CH180" s="128"/>
      <c r="CI180" s="130"/>
      <c r="CJ180" s="128"/>
      <c r="CK180" s="128"/>
      <c r="CL180" s="128"/>
      <c r="CM180" s="129"/>
      <c r="CN180" s="128"/>
      <c r="CO180" s="130"/>
      <c r="CP180" s="128"/>
      <c r="CQ180" s="130"/>
      <c r="CR180" s="128"/>
      <c r="CS180" s="130"/>
      <c r="CT180" s="128"/>
      <c r="CU180" s="128"/>
      <c r="CV180" s="128"/>
      <c r="CW180" s="128"/>
      <c r="CX180" s="128"/>
      <c r="CY180" s="130"/>
      <c r="CZ180" s="128"/>
      <c r="DA180" s="130"/>
      <c r="DB180" s="128"/>
      <c r="DC180" s="128"/>
      <c r="DD180" s="128"/>
      <c r="DE180" s="129"/>
      <c r="DF180" s="128"/>
    </row>
    <row r="181" spans="1:110">
      <c r="A181" s="70"/>
      <c r="B181" s="128"/>
      <c r="C181" s="128"/>
      <c r="D181" s="128"/>
      <c r="E181" s="128"/>
      <c r="F181" s="128"/>
      <c r="G181" s="128"/>
      <c r="H181" s="128"/>
      <c r="I181" s="128"/>
      <c r="J181" s="128"/>
      <c r="K181" s="128"/>
      <c r="L181" s="128"/>
      <c r="M181" s="128"/>
      <c r="N181" s="128"/>
      <c r="O181" s="128"/>
      <c r="P181" s="128"/>
      <c r="Q181" s="128"/>
      <c r="R181" s="128"/>
      <c r="S181" s="129"/>
      <c r="T181" s="128"/>
      <c r="U181" s="130"/>
      <c r="V181" s="128"/>
      <c r="W181" s="130"/>
      <c r="X181" s="128"/>
      <c r="Y181" s="130"/>
      <c r="Z181" s="128"/>
      <c r="AA181" s="128"/>
      <c r="AB181" s="128"/>
      <c r="AC181" s="128"/>
      <c r="AD181" s="128"/>
      <c r="AE181" s="130"/>
      <c r="AF181" s="128"/>
      <c r="AG181" s="130"/>
      <c r="AH181" s="128"/>
      <c r="AI181" s="128"/>
      <c r="AJ181" s="128"/>
      <c r="AK181" s="129"/>
      <c r="AL181" s="128"/>
      <c r="AM181" s="130"/>
      <c r="AN181" s="128"/>
      <c r="AO181" s="130"/>
      <c r="AP181" s="128"/>
      <c r="AQ181" s="130"/>
      <c r="AR181" s="128"/>
      <c r="AS181" s="128"/>
      <c r="AT181" s="128"/>
      <c r="AU181" s="128"/>
      <c r="AV181" s="128"/>
      <c r="AW181" s="130"/>
      <c r="AX181" s="128"/>
      <c r="AY181" s="130"/>
      <c r="AZ181" s="128"/>
      <c r="BA181" s="128"/>
      <c r="BB181" s="128"/>
      <c r="BC181" s="129"/>
      <c r="BD181" s="128"/>
      <c r="BE181" s="130"/>
      <c r="BF181" s="128"/>
      <c r="BG181" s="130"/>
      <c r="BH181" s="128"/>
      <c r="BI181" s="130"/>
      <c r="BJ181" s="128"/>
      <c r="BK181" s="128"/>
      <c r="BL181" s="128"/>
      <c r="BM181" s="128"/>
      <c r="BN181" s="128"/>
      <c r="BO181" s="130"/>
      <c r="BP181" s="128"/>
      <c r="BQ181" s="130"/>
      <c r="BR181" s="128"/>
      <c r="BS181" s="128"/>
      <c r="BT181" s="128"/>
      <c r="BU181" s="129"/>
      <c r="BV181" s="128"/>
      <c r="BW181" s="130"/>
      <c r="BX181" s="128"/>
      <c r="BY181" s="130"/>
      <c r="BZ181" s="128"/>
      <c r="CA181" s="130"/>
      <c r="CB181" s="128"/>
      <c r="CC181" s="128"/>
      <c r="CD181" s="128"/>
      <c r="CE181" s="128"/>
      <c r="CF181" s="128"/>
      <c r="CG181" s="130"/>
      <c r="CH181" s="128"/>
      <c r="CI181" s="130"/>
      <c r="CJ181" s="128"/>
      <c r="CK181" s="128"/>
      <c r="CL181" s="128"/>
      <c r="CM181" s="129"/>
      <c r="CN181" s="128"/>
      <c r="CO181" s="130"/>
      <c r="CP181" s="128"/>
      <c r="CQ181" s="130"/>
      <c r="CR181" s="128"/>
      <c r="CS181" s="130"/>
      <c r="CT181" s="128"/>
      <c r="CU181" s="128"/>
      <c r="CV181" s="128"/>
      <c r="CW181" s="128"/>
      <c r="CX181" s="128"/>
      <c r="CY181" s="130"/>
      <c r="CZ181" s="128"/>
      <c r="DA181" s="130"/>
      <c r="DB181" s="128"/>
      <c r="DC181" s="128"/>
      <c r="DD181" s="128"/>
      <c r="DE181" s="129"/>
      <c r="DF181" s="128"/>
    </row>
    <row r="182" spans="1:110">
      <c r="A182" s="70"/>
      <c r="B182" s="128"/>
      <c r="C182" s="128"/>
      <c r="D182" s="128"/>
      <c r="E182" s="128"/>
      <c r="F182" s="128"/>
      <c r="G182" s="128"/>
      <c r="H182" s="128"/>
      <c r="I182" s="128"/>
      <c r="J182" s="128"/>
      <c r="K182" s="128"/>
      <c r="L182" s="128"/>
      <c r="M182" s="128"/>
      <c r="N182" s="128"/>
      <c r="O182" s="128"/>
      <c r="P182" s="128"/>
      <c r="Q182" s="128"/>
      <c r="R182" s="128"/>
      <c r="S182" s="129"/>
      <c r="T182" s="128"/>
      <c r="U182" s="130"/>
      <c r="V182" s="128"/>
      <c r="W182" s="130"/>
      <c r="X182" s="128"/>
      <c r="Y182" s="130"/>
      <c r="Z182" s="128"/>
      <c r="AA182" s="128"/>
      <c r="AB182" s="128"/>
      <c r="AC182" s="128"/>
      <c r="AD182" s="128"/>
      <c r="AE182" s="130"/>
      <c r="AF182" s="128"/>
      <c r="AG182" s="130"/>
      <c r="AH182" s="128"/>
      <c r="AI182" s="128"/>
      <c r="AJ182" s="128"/>
      <c r="AK182" s="129"/>
      <c r="AL182" s="128"/>
      <c r="AM182" s="130"/>
      <c r="AN182" s="128"/>
      <c r="AO182" s="130"/>
      <c r="AP182" s="128"/>
      <c r="AQ182" s="130"/>
      <c r="AR182" s="128"/>
      <c r="AS182" s="128"/>
      <c r="AT182" s="128"/>
      <c r="AU182" s="128"/>
      <c r="AV182" s="128"/>
      <c r="AW182" s="130"/>
      <c r="AX182" s="128"/>
      <c r="AY182" s="130"/>
      <c r="AZ182" s="128"/>
      <c r="BA182" s="128"/>
      <c r="BB182" s="128"/>
      <c r="BC182" s="129"/>
      <c r="BD182" s="128"/>
      <c r="BE182" s="130"/>
      <c r="BF182" s="128"/>
      <c r="BG182" s="130"/>
      <c r="BH182" s="128"/>
      <c r="BI182" s="130"/>
      <c r="BJ182" s="128"/>
      <c r="BK182" s="128"/>
      <c r="BL182" s="128"/>
      <c r="BM182" s="128"/>
      <c r="BN182" s="128"/>
      <c r="BO182" s="130"/>
      <c r="BP182" s="128"/>
      <c r="BQ182" s="130"/>
      <c r="BR182" s="128"/>
      <c r="BS182" s="128"/>
      <c r="BT182" s="128"/>
      <c r="BU182" s="129"/>
      <c r="BV182" s="128"/>
      <c r="BW182" s="130"/>
      <c r="BX182" s="128"/>
      <c r="BY182" s="130"/>
      <c r="BZ182" s="128"/>
      <c r="CA182" s="130"/>
      <c r="CB182" s="128"/>
      <c r="CC182" s="128"/>
      <c r="CD182" s="128"/>
      <c r="CE182" s="128"/>
      <c r="CF182" s="128"/>
      <c r="CG182" s="130"/>
      <c r="CH182" s="128"/>
      <c r="CI182" s="130"/>
      <c r="CJ182" s="128"/>
      <c r="CK182" s="128"/>
      <c r="CL182" s="128"/>
      <c r="CM182" s="129"/>
      <c r="CN182" s="128"/>
      <c r="CO182" s="130"/>
      <c r="CP182" s="128"/>
      <c r="CQ182" s="130"/>
      <c r="CR182" s="128"/>
      <c r="CS182" s="130"/>
      <c r="CT182" s="128"/>
      <c r="CU182" s="128"/>
      <c r="CV182" s="128"/>
      <c r="CW182" s="128"/>
      <c r="CX182" s="128"/>
      <c r="CY182" s="130"/>
      <c r="CZ182" s="128"/>
      <c r="DA182" s="130"/>
      <c r="DB182" s="128"/>
      <c r="DC182" s="128"/>
      <c r="DD182" s="128"/>
      <c r="DE182" s="129"/>
      <c r="DF182" s="128"/>
    </row>
    <row r="183" spans="1:110">
      <c r="A183" s="70"/>
      <c r="B183" s="128"/>
      <c r="C183" s="128"/>
      <c r="D183" s="128"/>
      <c r="E183" s="128"/>
      <c r="F183" s="128"/>
      <c r="G183" s="128"/>
      <c r="H183" s="128"/>
      <c r="I183" s="128"/>
      <c r="J183" s="128"/>
      <c r="K183" s="128"/>
      <c r="L183" s="128"/>
      <c r="M183" s="128"/>
      <c r="N183" s="128"/>
      <c r="O183" s="128"/>
      <c r="P183" s="128"/>
      <c r="Q183" s="128"/>
      <c r="R183" s="128"/>
      <c r="S183" s="129"/>
      <c r="T183" s="128"/>
      <c r="U183" s="130"/>
      <c r="V183" s="128"/>
      <c r="W183" s="130"/>
      <c r="X183" s="128"/>
      <c r="Y183" s="130"/>
      <c r="Z183" s="128"/>
      <c r="AA183" s="128"/>
      <c r="AB183" s="128"/>
      <c r="AC183" s="128"/>
      <c r="AD183" s="128"/>
      <c r="AE183" s="130"/>
      <c r="AF183" s="128"/>
      <c r="AG183" s="130"/>
      <c r="AH183" s="128"/>
      <c r="AI183" s="128"/>
      <c r="AJ183" s="128"/>
      <c r="AK183" s="129"/>
      <c r="AL183" s="128"/>
      <c r="AM183" s="130"/>
      <c r="AN183" s="128"/>
      <c r="AO183" s="130"/>
      <c r="AP183" s="128"/>
      <c r="AQ183" s="130"/>
      <c r="AR183" s="128"/>
      <c r="AS183" s="128"/>
      <c r="AT183" s="128"/>
      <c r="AU183" s="128"/>
      <c r="AV183" s="128"/>
      <c r="AW183" s="130"/>
      <c r="AX183" s="128"/>
      <c r="AY183" s="130"/>
      <c r="AZ183" s="128"/>
      <c r="BA183" s="128"/>
      <c r="BB183" s="128"/>
      <c r="BC183" s="129"/>
      <c r="BD183" s="128"/>
      <c r="BE183" s="130"/>
      <c r="BF183" s="128"/>
      <c r="BG183" s="130"/>
      <c r="BH183" s="128"/>
      <c r="BI183" s="130"/>
      <c r="BJ183" s="128"/>
      <c r="BK183" s="128"/>
      <c r="BL183" s="128"/>
      <c r="BM183" s="128"/>
      <c r="BN183" s="128"/>
      <c r="BO183" s="130"/>
      <c r="BP183" s="128"/>
      <c r="BQ183" s="130"/>
      <c r="BR183" s="128"/>
      <c r="BS183" s="128"/>
      <c r="BT183" s="128"/>
      <c r="BU183" s="129"/>
      <c r="BV183" s="128"/>
      <c r="BW183" s="130"/>
      <c r="BX183" s="128"/>
      <c r="BY183" s="130"/>
      <c r="BZ183" s="128"/>
      <c r="CA183" s="130"/>
      <c r="CB183" s="128"/>
      <c r="CC183" s="128"/>
      <c r="CD183" s="128"/>
      <c r="CE183" s="128"/>
      <c r="CF183" s="128"/>
      <c r="CG183" s="130"/>
      <c r="CH183" s="128"/>
      <c r="CI183" s="130"/>
      <c r="CJ183" s="128"/>
      <c r="CK183" s="128"/>
      <c r="CL183" s="128"/>
      <c r="CM183" s="129"/>
      <c r="CN183" s="128"/>
      <c r="CO183" s="130"/>
      <c r="CP183" s="128"/>
      <c r="CQ183" s="130"/>
      <c r="CR183" s="128"/>
      <c r="CS183" s="130"/>
      <c r="CT183" s="128"/>
      <c r="CU183" s="128"/>
      <c r="CV183" s="128"/>
      <c r="CW183" s="128"/>
      <c r="CX183" s="128"/>
      <c r="CY183" s="130"/>
      <c r="CZ183" s="128"/>
      <c r="DA183" s="130"/>
      <c r="DB183" s="128"/>
      <c r="DC183" s="128"/>
      <c r="DD183" s="128"/>
      <c r="DE183" s="129"/>
      <c r="DF183" s="128"/>
    </row>
    <row r="184" spans="1:110">
      <c r="A184" s="70"/>
      <c r="B184" s="128"/>
      <c r="C184" s="128"/>
      <c r="D184" s="128"/>
      <c r="E184" s="128"/>
      <c r="F184" s="128"/>
      <c r="G184" s="128"/>
      <c r="H184" s="128"/>
      <c r="I184" s="128"/>
      <c r="J184" s="128"/>
      <c r="K184" s="128"/>
      <c r="L184" s="128"/>
      <c r="M184" s="128"/>
      <c r="N184" s="128"/>
      <c r="O184" s="128"/>
      <c r="P184" s="128"/>
      <c r="Q184" s="128"/>
      <c r="R184" s="128"/>
      <c r="S184" s="129"/>
      <c r="T184" s="128"/>
      <c r="U184" s="130"/>
      <c r="V184" s="128"/>
      <c r="W184" s="130"/>
      <c r="X184" s="128"/>
      <c r="Y184" s="130"/>
      <c r="Z184" s="128"/>
      <c r="AA184" s="128"/>
      <c r="AB184" s="128"/>
      <c r="AC184" s="128"/>
      <c r="AD184" s="128"/>
      <c r="AE184" s="130"/>
      <c r="AF184" s="128"/>
      <c r="AG184" s="130"/>
      <c r="AH184" s="128"/>
      <c r="AI184" s="128"/>
      <c r="AJ184" s="128"/>
      <c r="AK184" s="129"/>
      <c r="AL184" s="128"/>
      <c r="AM184" s="130"/>
      <c r="AN184" s="128"/>
      <c r="AO184" s="130"/>
      <c r="AP184" s="128"/>
      <c r="AQ184" s="130"/>
      <c r="AR184" s="128"/>
      <c r="AS184" s="128"/>
      <c r="AT184" s="128"/>
      <c r="AU184" s="128"/>
      <c r="AV184" s="128"/>
      <c r="AW184" s="130"/>
      <c r="AX184" s="128"/>
      <c r="AY184" s="130"/>
      <c r="AZ184" s="128"/>
      <c r="BA184" s="128"/>
      <c r="BB184" s="128"/>
      <c r="BC184" s="129"/>
      <c r="BD184" s="128"/>
      <c r="BE184" s="130"/>
      <c r="BF184" s="128"/>
      <c r="BG184" s="130"/>
      <c r="BH184" s="128"/>
      <c r="BI184" s="130"/>
      <c r="BJ184" s="128"/>
      <c r="BK184" s="128"/>
      <c r="BL184" s="128"/>
      <c r="BM184" s="128"/>
      <c r="BN184" s="128"/>
      <c r="BO184" s="130"/>
      <c r="BP184" s="128"/>
      <c r="BQ184" s="130"/>
      <c r="BR184" s="128"/>
      <c r="BS184" s="128"/>
      <c r="BT184" s="128"/>
      <c r="BU184" s="129"/>
      <c r="BV184" s="128"/>
      <c r="BW184" s="130"/>
      <c r="BX184" s="128"/>
      <c r="BY184" s="130"/>
      <c r="BZ184" s="128"/>
      <c r="CA184" s="130"/>
      <c r="CB184" s="128"/>
      <c r="CC184" s="128"/>
      <c r="CD184" s="128"/>
      <c r="CE184" s="128"/>
      <c r="CF184" s="128"/>
      <c r="CG184" s="130"/>
      <c r="CH184" s="128"/>
      <c r="CI184" s="130"/>
      <c r="CJ184" s="128"/>
      <c r="CK184" s="128"/>
      <c r="CL184" s="128"/>
      <c r="CM184" s="129"/>
      <c r="CN184" s="128"/>
      <c r="CO184" s="130"/>
      <c r="CP184" s="128"/>
      <c r="CQ184" s="130"/>
      <c r="CR184" s="128"/>
      <c r="CS184" s="130"/>
      <c r="CT184" s="128"/>
      <c r="CU184" s="128"/>
      <c r="CV184" s="128"/>
      <c r="CW184" s="128"/>
      <c r="CX184" s="128"/>
      <c r="CY184" s="130"/>
      <c r="CZ184" s="128"/>
      <c r="DA184" s="130"/>
      <c r="DB184" s="128"/>
      <c r="DC184" s="128"/>
      <c r="DD184" s="128"/>
      <c r="DE184" s="129"/>
      <c r="DF184" s="128"/>
    </row>
    <row r="185" spans="1:110">
      <c r="A185" s="70"/>
      <c r="B185" s="128"/>
      <c r="C185" s="128"/>
      <c r="D185" s="128"/>
      <c r="E185" s="128"/>
      <c r="F185" s="128"/>
      <c r="G185" s="128"/>
      <c r="H185" s="128"/>
      <c r="I185" s="128"/>
      <c r="J185" s="128"/>
      <c r="K185" s="128"/>
      <c r="L185" s="128"/>
      <c r="M185" s="128"/>
      <c r="N185" s="128"/>
      <c r="O185" s="128"/>
      <c r="P185" s="128"/>
      <c r="Q185" s="128"/>
      <c r="R185" s="128"/>
      <c r="S185" s="129"/>
      <c r="T185" s="128"/>
      <c r="U185" s="130"/>
      <c r="V185" s="128"/>
      <c r="W185" s="130"/>
      <c r="X185" s="128"/>
      <c r="Y185" s="130"/>
      <c r="Z185" s="128"/>
      <c r="AA185" s="128"/>
      <c r="AB185" s="128"/>
      <c r="AC185" s="128"/>
      <c r="AD185" s="128"/>
      <c r="AE185" s="130"/>
      <c r="AF185" s="128"/>
      <c r="AG185" s="130"/>
      <c r="AH185" s="128"/>
      <c r="AI185" s="128"/>
      <c r="AJ185" s="128"/>
      <c r="AK185" s="129"/>
      <c r="AL185" s="128"/>
      <c r="AM185" s="130"/>
      <c r="AN185" s="128"/>
      <c r="AO185" s="130"/>
      <c r="AP185" s="128"/>
      <c r="AQ185" s="130"/>
      <c r="AR185" s="128"/>
      <c r="AS185" s="128"/>
      <c r="AT185" s="128"/>
      <c r="AU185" s="128"/>
      <c r="AV185" s="128"/>
      <c r="AW185" s="130"/>
      <c r="AX185" s="128"/>
      <c r="AY185" s="130"/>
      <c r="AZ185" s="128"/>
      <c r="BA185" s="128"/>
      <c r="BB185" s="128"/>
      <c r="BC185" s="129"/>
      <c r="BD185" s="128"/>
      <c r="BE185" s="130"/>
      <c r="BF185" s="128"/>
      <c r="BG185" s="130"/>
      <c r="BH185" s="128"/>
      <c r="BI185" s="130"/>
      <c r="BJ185" s="128"/>
      <c r="BK185" s="128"/>
      <c r="BL185" s="128"/>
      <c r="BM185" s="128"/>
      <c r="BN185" s="128"/>
      <c r="BO185" s="130"/>
      <c r="BP185" s="128"/>
      <c r="BQ185" s="130"/>
      <c r="BR185" s="128"/>
      <c r="BS185" s="128"/>
      <c r="BT185" s="128"/>
      <c r="BU185" s="129"/>
      <c r="BV185" s="128"/>
      <c r="BW185" s="130"/>
      <c r="BX185" s="128"/>
      <c r="BY185" s="130"/>
      <c r="BZ185" s="128"/>
      <c r="CA185" s="130"/>
      <c r="CB185" s="128"/>
      <c r="CC185" s="128"/>
      <c r="CD185" s="128"/>
      <c r="CE185" s="128"/>
      <c r="CF185" s="128"/>
      <c r="CG185" s="130"/>
      <c r="CH185" s="128"/>
      <c r="CI185" s="130"/>
      <c r="CJ185" s="128"/>
      <c r="CK185" s="128"/>
      <c r="CL185" s="128"/>
      <c r="CM185" s="129"/>
      <c r="CN185" s="128"/>
      <c r="CO185" s="130"/>
      <c r="CP185" s="128"/>
      <c r="CQ185" s="130"/>
      <c r="CR185" s="128"/>
      <c r="CS185" s="130"/>
      <c r="CT185" s="128"/>
      <c r="CU185" s="128"/>
      <c r="CV185" s="128"/>
      <c r="CW185" s="128"/>
      <c r="CX185" s="128"/>
      <c r="CY185" s="130"/>
      <c r="CZ185" s="128"/>
      <c r="DA185" s="130"/>
      <c r="DB185" s="128"/>
      <c r="DC185" s="128"/>
      <c r="DD185" s="128"/>
      <c r="DE185" s="129"/>
      <c r="DF185" s="128"/>
    </row>
    <row r="186" spans="1:110">
      <c r="A186" s="70"/>
      <c r="B186" s="128"/>
      <c r="C186" s="128"/>
      <c r="D186" s="128"/>
      <c r="E186" s="128"/>
      <c r="F186" s="128"/>
      <c r="G186" s="128"/>
      <c r="H186" s="128"/>
      <c r="I186" s="128"/>
      <c r="J186" s="128"/>
      <c r="K186" s="128"/>
      <c r="L186" s="128"/>
      <c r="M186" s="128"/>
      <c r="N186" s="128"/>
      <c r="O186" s="128"/>
      <c r="P186" s="128"/>
      <c r="Q186" s="128"/>
      <c r="R186" s="128"/>
      <c r="S186" s="129"/>
      <c r="T186" s="128"/>
      <c r="U186" s="130"/>
      <c r="V186" s="128"/>
      <c r="W186" s="130"/>
      <c r="X186" s="128"/>
      <c r="Y186" s="130"/>
      <c r="Z186" s="128"/>
      <c r="AA186" s="128"/>
      <c r="AB186" s="128"/>
      <c r="AC186" s="128"/>
      <c r="AD186" s="128"/>
      <c r="AE186" s="130"/>
      <c r="AF186" s="128"/>
      <c r="AG186" s="130"/>
      <c r="AH186" s="128"/>
      <c r="AI186" s="128"/>
      <c r="AJ186" s="128"/>
      <c r="AK186" s="129"/>
      <c r="AL186" s="128"/>
      <c r="AM186" s="130"/>
      <c r="AN186" s="128"/>
      <c r="AO186" s="130"/>
      <c r="AP186" s="128"/>
      <c r="AQ186" s="130"/>
      <c r="AR186" s="128"/>
      <c r="AS186" s="128"/>
      <c r="AT186" s="128"/>
      <c r="AU186" s="128"/>
      <c r="AV186" s="128"/>
      <c r="AW186" s="130"/>
      <c r="AX186" s="128"/>
      <c r="AY186" s="130"/>
      <c r="AZ186" s="128"/>
      <c r="BA186" s="128"/>
      <c r="BB186" s="128"/>
      <c r="BC186" s="129"/>
      <c r="BD186" s="128"/>
      <c r="BE186" s="130"/>
      <c r="BF186" s="128"/>
      <c r="BG186" s="130"/>
      <c r="BH186" s="128"/>
      <c r="BI186" s="130"/>
      <c r="BJ186" s="128"/>
      <c r="BK186" s="128"/>
      <c r="BL186" s="128"/>
      <c r="BM186" s="128"/>
      <c r="BN186" s="128"/>
      <c r="BO186" s="130"/>
      <c r="BP186" s="128"/>
      <c r="BQ186" s="130"/>
      <c r="BR186" s="128"/>
      <c r="BS186" s="128"/>
      <c r="BT186" s="128"/>
      <c r="BU186" s="129"/>
      <c r="BV186" s="128"/>
      <c r="BW186" s="130"/>
      <c r="BX186" s="128"/>
      <c r="BY186" s="130"/>
      <c r="BZ186" s="128"/>
      <c r="CA186" s="130"/>
      <c r="CB186" s="128"/>
      <c r="CC186" s="128"/>
      <c r="CD186" s="128"/>
      <c r="CE186" s="128"/>
      <c r="CF186" s="128"/>
      <c r="CG186" s="130"/>
      <c r="CH186" s="128"/>
      <c r="CI186" s="130"/>
      <c r="CJ186" s="128"/>
      <c r="CK186" s="128"/>
      <c r="CL186" s="128"/>
      <c r="CM186" s="129"/>
      <c r="CN186" s="128"/>
      <c r="CO186" s="130"/>
      <c r="CP186" s="128"/>
      <c r="CQ186" s="130"/>
      <c r="CR186" s="128"/>
      <c r="CS186" s="130"/>
      <c r="CT186" s="128"/>
      <c r="CU186" s="128"/>
      <c r="CV186" s="128"/>
      <c r="CW186" s="128"/>
      <c r="CX186" s="128"/>
      <c r="CY186" s="130"/>
      <c r="CZ186" s="128"/>
      <c r="DA186" s="130"/>
      <c r="DB186" s="128"/>
      <c r="DC186" s="128"/>
      <c r="DD186" s="128"/>
      <c r="DE186" s="129"/>
      <c r="DF186" s="128"/>
    </row>
    <row r="187" spans="1:110">
      <c r="A187" s="70"/>
      <c r="B187" s="128"/>
      <c r="C187" s="128"/>
      <c r="D187" s="128"/>
      <c r="E187" s="128"/>
      <c r="F187" s="128"/>
      <c r="G187" s="128"/>
      <c r="H187" s="128"/>
      <c r="I187" s="128"/>
      <c r="J187" s="128"/>
      <c r="K187" s="128"/>
      <c r="L187" s="128"/>
      <c r="M187" s="128"/>
      <c r="N187" s="128"/>
      <c r="O187" s="128"/>
      <c r="P187" s="128"/>
      <c r="Q187" s="128"/>
      <c r="R187" s="128"/>
      <c r="S187" s="129"/>
      <c r="T187" s="128"/>
      <c r="U187" s="130"/>
      <c r="V187" s="128"/>
      <c r="W187" s="130"/>
      <c r="X187" s="128"/>
      <c r="Y187" s="130"/>
      <c r="Z187" s="128"/>
      <c r="AA187" s="128"/>
      <c r="AB187" s="128"/>
      <c r="AC187" s="128"/>
      <c r="AD187" s="128"/>
      <c r="AE187" s="130"/>
      <c r="AF187" s="128"/>
      <c r="AG187" s="130"/>
      <c r="AH187" s="128"/>
      <c r="AI187" s="128"/>
      <c r="AJ187" s="128"/>
      <c r="AK187" s="129"/>
      <c r="AL187" s="128"/>
      <c r="AM187" s="130"/>
      <c r="AN187" s="128"/>
      <c r="AO187" s="130"/>
      <c r="AP187" s="128"/>
      <c r="AQ187" s="130"/>
      <c r="AR187" s="128"/>
      <c r="AS187" s="128"/>
      <c r="AT187" s="128"/>
      <c r="AU187" s="128"/>
      <c r="AV187" s="128"/>
      <c r="AW187" s="130"/>
      <c r="AX187" s="128"/>
      <c r="AY187" s="130"/>
      <c r="AZ187" s="128"/>
      <c r="BA187" s="128"/>
      <c r="BB187" s="128"/>
      <c r="BC187" s="129"/>
      <c r="BD187" s="128"/>
      <c r="BE187" s="130"/>
      <c r="BF187" s="128"/>
      <c r="BG187" s="130"/>
      <c r="BH187" s="128"/>
      <c r="BI187" s="130"/>
      <c r="BJ187" s="128"/>
      <c r="BK187" s="128"/>
      <c r="BL187" s="128"/>
      <c r="BM187" s="128"/>
      <c r="BN187" s="128"/>
      <c r="BO187" s="130"/>
      <c r="BP187" s="128"/>
      <c r="BQ187" s="130"/>
      <c r="BR187" s="128"/>
      <c r="BS187" s="128"/>
      <c r="BT187" s="128"/>
      <c r="BU187" s="129"/>
      <c r="BV187" s="128"/>
      <c r="BW187" s="130"/>
      <c r="BX187" s="128"/>
      <c r="BY187" s="130"/>
      <c r="BZ187" s="128"/>
      <c r="CA187" s="130"/>
      <c r="CB187" s="128"/>
      <c r="CC187" s="128"/>
      <c r="CD187" s="128"/>
      <c r="CE187" s="128"/>
      <c r="CF187" s="128"/>
      <c r="CG187" s="130"/>
      <c r="CH187" s="128"/>
      <c r="CI187" s="130"/>
      <c r="CJ187" s="128"/>
      <c r="CK187" s="128"/>
      <c r="CL187" s="128"/>
      <c r="CM187" s="129"/>
      <c r="CN187" s="128"/>
      <c r="CO187" s="130"/>
      <c r="CP187" s="128"/>
      <c r="CQ187" s="130"/>
      <c r="CR187" s="128"/>
      <c r="CS187" s="130"/>
      <c r="CT187" s="128"/>
      <c r="CU187" s="128"/>
      <c r="CV187" s="128"/>
      <c r="CW187" s="128"/>
      <c r="CX187" s="128"/>
      <c r="CY187" s="130"/>
      <c r="CZ187" s="128"/>
      <c r="DA187" s="130"/>
      <c r="DB187" s="128"/>
      <c r="DC187" s="128"/>
      <c r="DD187" s="128"/>
      <c r="DE187" s="129"/>
      <c r="DF187" s="128"/>
    </row>
    <row r="188" spans="1:110">
      <c r="A188" s="70"/>
      <c r="B188" s="128"/>
      <c r="C188" s="128"/>
      <c r="D188" s="128"/>
      <c r="E188" s="128"/>
      <c r="F188" s="128"/>
      <c r="G188" s="128"/>
      <c r="H188" s="128"/>
      <c r="I188" s="128"/>
      <c r="J188" s="128"/>
      <c r="K188" s="128"/>
      <c r="L188" s="128"/>
      <c r="M188" s="128"/>
      <c r="N188" s="128"/>
      <c r="O188" s="128"/>
      <c r="P188" s="128"/>
      <c r="Q188" s="128"/>
      <c r="R188" s="128"/>
      <c r="S188" s="129"/>
      <c r="T188" s="128"/>
      <c r="U188" s="130"/>
      <c r="V188" s="128"/>
      <c r="W188" s="130"/>
      <c r="X188" s="128"/>
      <c r="Y188" s="130"/>
      <c r="Z188" s="128"/>
      <c r="AA188" s="128"/>
      <c r="AB188" s="128"/>
      <c r="AC188" s="128"/>
      <c r="AD188" s="128"/>
      <c r="AE188" s="130"/>
      <c r="AF188" s="128"/>
      <c r="AG188" s="130"/>
      <c r="AH188" s="128"/>
      <c r="AI188" s="128"/>
      <c r="AJ188" s="128"/>
      <c r="AK188" s="129"/>
      <c r="AL188" s="128"/>
      <c r="AM188" s="130"/>
      <c r="AN188" s="128"/>
      <c r="AO188" s="130"/>
      <c r="AP188" s="128"/>
      <c r="AQ188" s="130"/>
      <c r="AR188" s="128"/>
      <c r="AS188" s="128"/>
      <c r="AT188" s="128"/>
      <c r="AU188" s="128"/>
      <c r="AV188" s="128"/>
      <c r="AW188" s="130"/>
      <c r="AX188" s="128"/>
      <c r="AY188" s="130"/>
      <c r="AZ188" s="128"/>
      <c r="BA188" s="128"/>
      <c r="BB188" s="128"/>
      <c r="BC188" s="129"/>
      <c r="BD188" s="128"/>
      <c r="BE188" s="130"/>
      <c r="BF188" s="128"/>
      <c r="BG188" s="130"/>
      <c r="BH188" s="128"/>
      <c r="BI188" s="130"/>
      <c r="BJ188" s="128"/>
      <c r="BK188" s="128"/>
      <c r="BL188" s="128"/>
      <c r="BM188" s="128"/>
      <c r="BN188" s="128"/>
      <c r="BO188" s="130"/>
      <c r="BP188" s="128"/>
      <c r="BQ188" s="130"/>
      <c r="BR188" s="128"/>
      <c r="BS188" s="128"/>
      <c r="BT188" s="128"/>
      <c r="BU188" s="129"/>
      <c r="BV188" s="128"/>
      <c r="BW188" s="130"/>
      <c r="BX188" s="128"/>
      <c r="BY188" s="130"/>
      <c r="BZ188" s="128"/>
      <c r="CA188" s="130"/>
      <c r="CB188" s="128"/>
      <c r="CC188" s="128"/>
      <c r="CD188" s="128"/>
      <c r="CE188" s="128"/>
      <c r="CF188" s="128"/>
      <c r="CG188" s="130"/>
      <c r="CH188" s="128"/>
      <c r="CI188" s="130"/>
      <c r="CJ188" s="128"/>
      <c r="CK188" s="128"/>
      <c r="CL188" s="128"/>
      <c r="CM188" s="129"/>
      <c r="CN188" s="128"/>
      <c r="CO188" s="130"/>
      <c r="CP188" s="128"/>
      <c r="CQ188" s="130"/>
      <c r="CR188" s="128"/>
      <c r="CS188" s="130"/>
      <c r="CT188" s="128"/>
      <c r="CU188" s="128"/>
      <c r="CV188" s="128"/>
      <c r="CW188" s="128"/>
      <c r="CX188" s="128"/>
      <c r="CY188" s="130"/>
      <c r="CZ188" s="128"/>
      <c r="DA188" s="130"/>
      <c r="DB188" s="128"/>
      <c r="DC188" s="128"/>
      <c r="DD188" s="128"/>
      <c r="DE188" s="129"/>
      <c r="DF188" s="128"/>
    </row>
    <row r="189" spans="1:110">
      <c r="A189" s="70"/>
      <c r="B189" s="128"/>
      <c r="C189" s="128"/>
      <c r="D189" s="128"/>
      <c r="E189" s="128"/>
      <c r="F189" s="128"/>
      <c r="G189" s="128"/>
      <c r="H189" s="128"/>
      <c r="I189" s="128"/>
      <c r="J189" s="128"/>
      <c r="K189" s="128"/>
      <c r="L189" s="128"/>
      <c r="M189" s="128"/>
      <c r="N189" s="128"/>
      <c r="O189" s="128"/>
      <c r="P189" s="128"/>
      <c r="Q189" s="128"/>
      <c r="R189" s="128"/>
      <c r="S189" s="129"/>
      <c r="T189" s="128"/>
      <c r="U189" s="130"/>
      <c r="V189" s="128"/>
      <c r="W189" s="130"/>
      <c r="X189" s="128"/>
      <c r="Y189" s="130"/>
      <c r="Z189" s="128"/>
      <c r="AA189" s="128"/>
      <c r="AB189" s="128"/>
      <c r="AC189" s="128"/>
      <c r="AD189" s="128"/>
      <c r="AE189" s="130"/>
      <c r="AF189" s="128"/>
      <c r="AG189" s="130"/>
      <c r="AH189" s="128"/>
      <c r="AI189" s="128"/>
      <c r="AJ189" s="128"/>
      <c r="AK189" s="129"/>
      <c r="AL189" s="128"/>
      <c r="AM189" s="130"/>
      <c r="AN189" s="128"/>
      <c r="AO189" s="130"/>
      <c r="AP189" s="128"/>
      <c r="AQ189" s="130"/>
      <c r="AR189" s="128"/>
      <c r="AS189" s="128"/>
      <c r="AT189" s="128"/>
      <c r="AU189" s="128"/>
      <c r="AV189" s="128"/>
      <c r="AW189" s="130"/>
      <c r="AX189" s="128"/>
      <c r="AY189" s="130"/>
      <c r="AZ189" s="128"/>
      <c r="BA189" s="128"/>
      <c r="BB189" s="128"/>
      <c r="BC189" s="129"/>
      <c r="BD189" s="128"/>
      <c r="BE189" s="130"/>
      <c r="BF189" s="128"/>
      <c r="BG189" s="130"/>
      <c r="BH189" s="128"/>
      <c r="BI189" s="130"/>
      <c r="BJ189" s="128"/>
      <c r="BK189" s="128"/>
      <c r="BL189" s="128"/>
      <c r="BM189" s="128"/>
      <c r="BN189" s="128"/>
      <c r="BO189" s="130"/>
      <c r="BP189" s="128"/>
      <c r="BQ189" s="130"/>
      <c r="BR189" s="128"/>
      <c r="BS189" s="128"/>
      <c r="BT189" s="128"/>
      <c r="BU189" s="129"/>
      <c r="BV189" s="128"/>
      <c r="BW189" s="130"/>
      <c r="BX189" s="128"/>
      <c r="BY189" s="130"/>
      <c r="BZ189" s="128"/>
      <c r="CA189" s="130"/>
      <c r="CB189" s="128"/>
      <c r="CC189" s="128"/>
      <c r="CD189" s="128"/>
      <c r="CE189" s="128"/>
      <c r="CF189" s="128"/>
      <c r="CG189" s="130"/>
      <c r="CH189" s="128"/>
      <c r="CI189" s="130"/>
      <c r="CJ189" s="128"/>
      <c r="CK189" s="128"/>
      <c r="CL189" s="128"/>
      <c r="CM189" s="129"/>
      <c r="CN189" s="128"/>
      <c r="CO189" s="130"/>
      <c r="CP189" s="128"/>
      <c r="CQ189" s="130"/>
      <c r="CR189" s="128"/>
      <c r="CS189" s="130"/>
      <c r="CT189" s="128"/>
      <c r="CU189" s="128"/>
      <c r="CV189" s="128"/>
      <c r="CW189" s="128"/>
      <c r="CX189" s="128"/>
      <c r="CY189" s="130"/>
      <c r="CZ189" s="128"/>
      <c r="DA189" s="130"/>
      <c r="DB189" s="128"/>
      <c r="DC189" s="128"/>
      <c r="DD189" s="128"/>
      <c r="DE189" s="129"/>
      <c r="DF189" s="128"/>
    </row>
    <row r="190" spans="1:110">
      <c r="A190" s="70"/>
      <c r="B190" s="128"/>
      <c r="C190" s="128"/>
      <c r="D190" s="128"/>
      <c r="E190" s="128"/>
      <c r="F190" s="128"/>
      <c r="G190" s="128"/>
      <c r="H190" s="128"/>
      <c r="I190" s="128"/>
      <c r="J190" s="128"/>
      <c r="K190" s="128"/>
      <c r="L190" s="128"/>
      <c r="M190" s="128"/>
      <c r="N190" s="128"/>
      <c r="O190" s="128"/>
      <c r="P190" s="128"/>
      <c r="Q190" s="128"/>
      <c r="R190" s="128"/>
      <c r="S190" s="129"/>
      <c r="T190" s="128"/>
      <c r="U190" s="130"/>
      <c r="V190" s="128"/>
      <c r="W190" s="130"/>
      <c r="X190" s="128"/>
      <c r="Y190" s="130"/>
      <c r="Z190" s="128"/>
      <c r="AA190" s="128"/>
      <c r="AB190" s="128"/>
      <c r="AC190" s="128"/>
      <c r="AD190" s="128"/>
      <c r="AE190" s="130"/>
      <c r="AF190" s="128"/>
      <c r="AG190" s="130"/>
      <c r="AH190" s="128"/>
      <c r="AI190" s="128"/>
      <c r="AJ190" s="128"/>
      <c r="AK190" s="129"/>
      <c r="AL190" s="128"/>
      <c r="AM190" s="130"/>
      <c r="AN190" s="128"/>
      <c r="AO190" s="130"/>
      <c r="AP190" s="128"/>
      <c r="AQ190" s="130"/>
      <c r="AR190" s="128"/>
      <c r="AS190" s="128"/>
      <c r="AT190" s="128"/>
      <c r="AU190" s="128"/>
      <c r="AV190" s="128"/>
      <c r="AW190" s="130"/>
      <c r="AX190" s="128"/>
      <c r="AY190" s="130"/>
      <c r="AZ190" s="128"/>
      <c r="BA190" s="128"/>
      <c r="BB190" s="128"/>
      <c r="BC190" s="129"/>
      <c r="BD190" s="128"/>
      <c r="BE190" s="130"/>
      <c r="BF190" s="128"/>
      <c r="BG190" s="130"/>
      <c r="BH190" s="128"/>
      <c r="BI190" s="130"/>
      <c r="BJ190" s="128"/>
      <c r="BK190" s="128"/>
      <c r="BL190" s="128"/>
      <c r="BM190" s="128"/>
      <c r="BN190" s="128"/>
      <c r="BO190" s="130"/>
      <c r="BP190" s="128"/>
      <c r="BQ190" s="130"/>
      <c r="BR190" s="128"/>
      <c r="BS190" s="128"/>
      <c r="BT190" s="128"/>
      <c r="BU190" s="129"/>
      <c r="BV190" s="128"/>
      <c r="BW190" s="130"/>
      <c r="BX190" s="128"/>
      <c r="BY190" s="130"/>
      <c r="BZ190" s="128"/>
      <c r="CA190" s="130"/>
      <c r="CB190" s="128"/>
      <c r="CC190" s="128"/>
      <c r="CD190" s="128"/>
      <c r="CE190" s="128"/>
      <c r="CF190" s="128"/>
      <c r="CG190" s="130"/>
      <c r="CH190" s="128"/>
      <c r="CI190" s="130"/>
      <c r="CJ190" s="128"/>
      <c r="CK190" s="128"/>
      <c r="CL190" s="128"/>
      <c r="CM190" s="129"/>
      <c r="CN190" s="128"/>
      <c r="CO190" s="130"/>
      <c r="CP190" s="128"/>
      <c r="CQ190" s="130"/>
      <c r="CR190" s="128"/>
      <c r="CS190" s="130"/>
      <c r="CT190" s="128"/>
      <c r="CU190" s="128"/>
      <c r="CV190" s="128"/>
      <c r="CW190" s="128"/>
      <c r="CX190" s="128"/>
      <c r="CY190" s="130"/>
      <c r="CZ190" s="128"/>
      <c r="DA190" s="130"/>
      <c r="DB190" s="128"/>
      <c r="DC190" s="128"/>
      <c r="DD190" s="128"/>
      <c r="DE190" s="129"/>
      <c r="DF190" s="128"/>
    </row>
    <row r="191" spans="1:110">
      <c r="A191" s="70"/>
      <c r="B191" s="128"/>
      <c r="C191" s="128"/>
      <c r="D191" s="128"/>
      <c r="E191" s="128"/>
      <c r="F191" s="128"/>
      <c r="G191" s="128"/>
      <c r="H191" s="128"/>
      <c r="I191" s="128"/>
      <c r="J191" s="128"/>
      <c r="K191" s="128"/>
      <c r="L191" s="128"/>
      <c r="M191" s="128"/>
      <c r="N191" s="128"/>
      <c r="O191" s="128"/>
      <c r="P191" s="128"/>
      <c r="Q191" s="128"/>
      <c r="R191" s="128"/>
      <c r="S191" s="129"/>
      <c r="T191" s="128"/>
      <c r="U191" s="130"/>
      <c r="V191" s="128"/>
      <c r="W191" s="130"/>
      <c r="X191" s="128"/>
      <c r="Y191" s="130"/>
      <c r="Z191" s="128"/>
      <c r="AA191" s="128"/>
      <c r="AB191" s="128"/>
      <c r="AC191" s="128"/>
      <c r="AD191" s="128"/>
      <c r="AE191" s="130"/>
      <c r="AF191" s="128"/>
      <c r="AG191" s="130"/>
      <c r="AH191" s="128"/>
      <c r="AI191" s="128"/>
      <c r="AJ191" s="128"/>
      <c r="AK191" s="129"/>
      <c r="AL191" s="128"/>
      <c r="AM191" s="130"/>
      <c r="AN191" s="128"/>
      <c r="AO191" s="130"/>
      <c r="AP191" s="128"/>
      <c r="AQ191" s="130"/>
      <c r="AR191" s="128"/>
      <c r="AS191" s="128"/>
      <c r="AT191" s="128"/>
      <c r="AU191" s="128"/>
      <c r="AV191" s="128"/>
      <c r="AW191" s="130"/>
      <c r="AX191" s="128"/>
      <c r="AY191" s="130"/>
      <c r="AZ191" s="128"/>
      <c r="BA191" s="128"/>
      <c r="BB191" s="128"/>
      <c r="BC191" s="129"/>
      <c r="BD191" s="128"/>
      <c r="BE191" s="130"/>
      <c r="BF191" s="128"/>
      <c r="BG191" s="130"/>
      <c r="BH191" s="128"/>
      <c r="BI191" s="130"/>
      <c r="BJ191" s="128"/>
      <c r="BK191" s="128"/>
      <c r="BL191" s="128"/>
      <c r="BM191" s="128"/>
      <c r="BN191" s="128"/>
      <c r="BO191" s="130"/>
      <c r="BP191" s="128"/>
      <c r="BQ191" s="130"/>
      <c r="BR191" s="128"/>
      <c r="BS191" s="128"/>
      <c r="BT191" s="128"/>
      <c r="BU191" s="129"/>
      <c r="BV191" s="128"/>
      <c r="BW191" s="130"/>
      <c r="BX191" s="128"/>
      <c r="BY191" s="130"/>
      <c r="BZ191" s="128"/>
      <c r="CA191" s="130"/>
      <c r="CB191" s="128"/>
      <c r="CC191" s="128"/>
      <c r="CD191" s="128"/>
      <c r="CE191" s="128"/>
      <c r="CF191" s="128"/>
      <c r="CG191" s="130"/>
      <c r="CH191" s="128"/>
      <c r="CI191" s="130"/>
      <c r="CJ191" s="128"/>
      <c r="CK191" s="128"/>
      <c r="CL191" s="128"/>
      <c r="CM191" s="129"/>
      <c r="CN191" s="128"/>
      <c r="CO191" s="130"/>
      <c r="CP191" s="128"/>
      <c r="CQ191" s="130"/>
      <c r="CR191" s="128"/>
      <c r="CS191" s="130"/>
      <c r="CT191" s="128"/>
      <c r="CU191" s="128"/>
      <c r="CV191" s="128"/>
      <c r="CW191" s="128"/>
      <c r="CX191" s="128"/>
      <c r="CY191" s="130"/>
      <c r="CZ191" s="128"/>
      <c r="DA191" s="130"/>
      <c r="DB191" s="128"/>
      <c r="DC191" s="128"/>
      <c r="DD191" s="128"/>
      <c r="DE191" s="129"/>
      <c r="DF191" s="128"/>
    </row>
    <row r="192" spans="1:110">
      <c r="A192" s="70"/>
      <c r="B192" s="128"/>
      <c r="C192" s="128"/>
      <c r="D192" s="128"/>
      <c r="E192" s="128"/>
      <c r="F192" s="128"/>
      <c r="G192" s="128"/>
      <c r="H192" s="128"/>
      <c r="I192" s="128"/>
      <c r="J192" s="128"/>
      <c r="K192" s="128"/>
      <c r="L192" s="128"/>
      <c r="M192" s="128"/>
      <c r="N192" s="128"/>
      <c r="O192" s="128"/>
      <c r="P192" s="128"/>
      <c r="Q192" s="128"/>
      <c r="R192" s="128"/>
      <c r="S192" s="129"/>
      <c r="T192" s="128"/>
      <c r="U192" s="130"/>
      <c r="V192" s="128"/>
      <c r="W192" s="130"/>
      <c r="X192" s="128"/>
      <c r="Y192" s="130"/>
      <c r="Z192" s="128"/>
      <c r="AA192" s="128"/>
      <c r="AB192" s="128"/>
      <c r="AC192" s="128"/>
      <c r="AD192" s="128"/>
      <c r="AE192" s="130"/>
      <c r="AF192" s="128"/>
      <c r="AG192" s="130"/>
      <c r="AH192" s="128"/>
      <c r="AI192" s="128"/>
      <c r="AJ192" s="128"/>
      <c r="AK192" s="129"/>
      <c r="AL192" s="128"/>
      <c r="AM192" s="130"/>
      <c r="AN192" s="128"/>
      <c r="AO192" s="130"/>
      <c r="AP192" s="128"/>
      <c r="AQ192" s="130"/>
      <c r="AR192" s="128"/>
      <c r="AS192" s="128"/>
      <c r="AT192" s="128"/>
      <c r="AU192" s="128"/>
      <c r="AV192" s="128"/>
      <c r="AW192" s="130"/>
      <c r="AX192" s="128"/>
      <c r="AY192" s="130"/>
      <c r="AZ192" s="128"/>
      <c r="BA192" s="128"/>
      <c r="BB192" s="128"/>
      <c r="BC192" s="129"/>
      <c r="BD192" s="128"/>
      <c r="BE192" s="130"/>
      <c r="BF192" s="128"/>
      <c r="BG192" s="130"/>
      <c r="BH192" s="128"/>
      <c r="BI192" s="130"/>
      <c r="BJ192" s="128"/>
      <c r="BK192" s="128"/>
      <c r="BL192" s="128"/>
      <c r="BM192" s="128"/>
      <c r="BN192" s="128"/>
      <c r="BO192" s="130"/>
      <c r="BP192" s="128"/>
      <c r="BQ192" s="130"/>
      <c r="BR192" s="128"/>
      <c r="BS192" s="128"/>
      <c r="BT192" s="128"/>
      <c r="BU192" s="129"/>
      <c r="BV192" s="128"/>
      <c r="BW192" s="130"/>
      <c r="BX192" s="128"/>
      <c r="BY192" s="130"/>
      <c r="BZ192" s="128"/>
      <c r="CA192" s="130"/>
      <c r="CB192" s="128"/>
      <c r="CC192" s="128"/>
      <c r="CD192" s="128"/>
      <c r="CE192" s="128"/>
      <c r="CF192" s="128"/>
      <c r="CG192" s="130"/>
      <c r="CH192" s="128"/>
      <c r="CI192" s="130"/>
      <c r="CJ192" s="128"/>
      <c r="CK192" s="128"/>
      <c r="CL192" s="128"/>
      <c r="CM192" s="129"/>
      <c r="CN192" s="128"/>
      <c r="CO192" s="130"/>
      <c r="CP192" s="128"/>
      <c r="CQ192" s="130"/>
      <c r="CR192" s="128"/>
      <c r="CS192" s="130"/>
      <c r="CT192" s="128"/>
      <c r="CU192" s="128"/>
      <c r="CV192" s="128"/>
      <c r="CW192" s="128"/>
      <c r="CX192" s="128"/>
      <c r="CY192" s="130"/>
      <c r="CZ192" s="128"/>
      <c r="DA192" s="130"/>
      <c r="DB192" s="128"/>
      <c r="DC192" s="128"/>
      <c r="DD192" s="128"/>
      <c r="DE192" s="129"/>
      <c r="DF192" s="128"/>
    </row>
    <row r="193" spans="1:110">
      <c r="A193" s="70"/>
      <c r="B193" s="128"/>
      <c r="C193" s="128"/>
      <c r="D193" s="128"/>
      <c r="E193" s="128"/>
      <c r="F193" s="128"/>
      <c r="G193" s="128"/>
      <c r="H193" s="128"/>
      <c r="I193" s="128"/>
      <c r="J193" s="128"/>
      <c r="K193" s="128"/>
      <c r="L193" s="128"/>
      <c r="M193" s="128"/>
      <c r="N193" s="128"/>
      <c r="O193" s="128"/>
      <c r="P193" s="128"/>
      <c r="Q193" s="128"/>
      <c r="R193" s="128"/>
      <c r="S193" s="129"/>
      <c r="T193" s="128"/>
      <c r="U193" s="130"/>
      <c r="V193" s="128"/>
      <c r="W193" s="130"/>
      <c r="X193" s="128"/>
      <c r="Y193" s="130"/>
      <c r="Z193" s="128"/>
      <c r="AA193" s="128"/>
      <c r="AB193" s="128"/>
      <c r="AC193" s="128"/>
      <c r="AD193" s="128"/>
      <c r="AE193" s="130"/>
      <c r="AF193" s="128"/>
      <c r="AG193" s="130"/>
      <c r="AH193" s="128"/>
      <c r="AI193" s="128"/>
      <c r="AJ193" s="128"/>
      <c r="AK193" s="129"/>
      <c r="AL193" s="128"/>
      <c r="AM193" s="130"/>
      <c r="AN193" s="128"/>
      <c r="AO193" s="130"/>
      <c r="AP193" s="128"/>
      <c r="AQ193" s="130"/>
      <c r="AR193" s="128"/>
      <c r="AS193" s="128"/>
      <c r="AT193" s="128"/>
      <c r="AU193" s="128"/>
      <c r="AV193" s="128"/>
      <c r="AW193" s="130"/>
      <c r="AX193" s="128"/>
      <c r="AY193" s="130"/>
      <c r="AZ193" s="128"/>
      <c r="BA193" s="128"/>
      <c r="BB193" s="128"/>
      <c r="BC193" s="129"/>
      <c r="BD193" s="128"/>
      <c r="BE193" s="130"/>
      <c r="BF193" s="128"/>
      <c r="BG193" s="130"/>
      <c r="BH193" s="128"/>
      <c r="BI193" s="130"/>
      <c r="BJ193" s="128"/>
      <c r="BK193" s="128"/>
      <c r="BL193" s="128"/>
      <c r="BM193" s="128"/>
      <c r="BN193" s="128"/>
      <c r="BO193" s="130"/>
      <c r="BP193" s="128"/>
      <c r="BQ193" s="130"/>
      <c r="BR193" s="128"/>
      <c r="BS193" s="128"/>
      <c r="BT193" s="128"/>
      <c r="BU193" s="129"/>
      <c r="BV193" s="128"/>
      <c r="BW193" s="130"/>
      <c r="BX193" s="128"/>
      <c r="BY193" s="130"/>
      <c r="BZ193" s="128"/>
      <c r="CA193" s="130"/>
      <c r="CB193" s="128"/>
      <c r="CC193" s="128"/>
      <c r="CD193" s="128"/>
      <c r="CE193" s="128"/>
      <c r="CF193" s="128"/>
      <c r="CG193" s="130"/>
      <c r="CH193" s="128"/>
      <c r="CI193" s="130"/>
      <c r="CJ193" s="128"/>
      <c r="CK193" s="128"/>
      <c r="CL193" s="128"/>
      <c r="CM193" s="129"/>
      <c r="CN193" s="128"/>
      <c r="CO193" s="130"/>
      <c r="CP193" s="128"/>
      <c r="CQ193" s="130"/>
      <c r="CR193" s="128"/>
      <c r="CS193" s="130"/>
      <c r="CT193" s="128"/>
      <c r="CU193" s="128"/>
      <c r="CV193" s="128"/>
      <c r="CW193" s="128"/>
      <c r="CX193" s="128"/>
      <c r="CY193" s="130"/>
      <c r="CZ193" s="128"/>
      <c r="DA193" s="130"/>
      <c r="DB193" s="128"/>
      <c r="DC193" s="128"/>
      <c r="DD193" s="128"/>
      <c r="DE193" s="129"/>
      <c r="DF193" s="128"/>
    </row>
    <row r="194" spans="1:110">
      <c r="A194" s="70"/>
      <c r="B194" s="128"/>
      <c r="C194" s="128"/>
      <c r="D194" s="128"/>
      <c r="E194" s="128"/>
      <c r="F194" s="128"/>
      <c r="G194" s="128"/>
      <c r="H194" s="128"/>
      <c r="I194" s="128"/>
      <c r="J194" s="128"/>
      <c r="K194" s="128"/>
      <c r="L194" s="128"/>
      <c r="M194" s="128"/>
      <c r="N194" s="128"/>
      <c r="O194" s="128"/>
      <c r="P194" s="128"/>
      <c r="Q194" s="128"/>
      <c r="R194" s="128"/>
      <c r="S194" s="129"/>
      <c r="T194" s="128"/>
      <c r="U194" s="130"/>
      <c r="V194" s="128"/>
      <c r="W194" s="130"/>
      <c r="X194" s="128"/>
      <c r="Y194" s="130"/>
      <c r="Z194" s="128"/>
      <c r="AA194" s="128"/>
      <c r="AB194" s="128"/>
      <c r="AC194" s="128"/>
      <c r="AD194" s="128"/>
      <c r="AE194" s="130"/>
      <c r="AF194" s="128"/>
      <c r="AG194" s="130"/>
      <c r="AH194" s="128"/>
      <c r="AI194" s="128"/>
      <c r="AJ194" s="128"/>
      <c r="AK194" s="129"/>
      <c r="AL194" s="128"/>
      <c r="AM194" s="130"/>
      <c r="AN194" s="128"/>
      <c r="AO194" s="130"/>
      <c r="AP194" s="128"/>
      <c r="AQ194" s="130"/>
      <c r="AR194" s="128"/>
      <c r="AS194" s="128"/>
      <c r="AT194" s="128"/>
      <c r="AU194" s="128"/>
      <c r="AV194" s="128"/>
      <c r="AW194" s="130"/>
      <c r="AX194" s="128"/>
      <c r="AY194" s="130"/>
      <c r="AZ194" s="128"/>
      <c r="BA194" s="128"/>
      <c r="BB194" s="128"/>
      <c r="BC194" s="129"/>
      <c r="BD194" s="128"/>
      <c r="BE194" s="130"/>
      <c r="BF194" s="128"/>
      <c r="BG194" s="130"/>
      <c r="BH194" s="128"/>
      <c r="BI194" s="130"/>
      <c r="BJ194" s="128"/>
      <c r="BK194" s="128"/>
      <c r="BL194" s="128"/>
      <c r="BM194" s="128"/>
      <c r="BN194" s="128"/>
      <c r="BO194" s="130"/>
      <c r="BP194" s="128"/>
      <c r="BQ194" s="130"/>
      <c r="BR194" s="128"/>
      <c r="BS194" s="128"/>
      <c r="BT194" s="128"/>
      <c r="BU194" s="129"/>
      <c r="BV194" s="128"/>
      <c r="BW194" s="130"/>
      <c r="BX194" s="128"/>
      <c r="BY194" s="130"/>
      <c r="BZ194" s="128"/>
      <c r="CA194" s="130"/>
      <c r="CB194" s="128"/>
      <c r="CC194" s="128"/>
      <c r="CD194" s="128"/>
      <c r="CE194" s="128"/>
      <c r="CF194" s="128"/>
      <c r="CG194" s="130"/>
      <c r="CH194" s="128"/>
      <c r="CI194" s="130"/>
      <c r="CJ194" s="128"/>
      <c r="CK194" s="128"/>
      <c r="CL194" s="128"/>
      <c r="CM194" s="129"/>
      <c r="CN194" s="128"/>
      <c r="CO194" s="130"/>
      <c r="CP194" s="128"/>
      <c r="CQ194" s="130"/>
      <c r="CR194" s="128"/>
      <c r="CS194" s="130"/>
      <c r="CT194" s="128"/>
      <c r="CU194" s="128"/>
      <c r="CV194" s="128"/>
      <c r="CW194" s="128"/>
      <c r="CX194" s="128"/>
      <c r="CY194" s="130"/>
      <c r="CZ194" s="128"/>
      <c r="DA194" s="130"/>
      <c r="DB194" s="128"/>
      <c r="DC194" s="128"/>
      <c r="DD194" s="128"/>
      <c r="DE194" s="129"/>
      <c r="DF194" s="128"/>
    </row>
    <row r="195" spans="1:110">
      <c r="A195" s="70"/>
      <c r="B195" s="128"/>
      <c r="C195" s="128"/>
      <c r="D195" s="128"/>
      <c r="E195" s="128"/>
      <c r="F195" s="128"/>
      <c r="G195" s="128"/>
      <c r="H195" s="128"/>
      <c r="I195" s="128"/>
      <c r="J195" s="128"/>
      <c r="K195" s="128"/>
      <c r="L195" s="128"/>
      <c r="M195" s="128"/>
      <c r="N195" s="128"/>
      <c r="O195" s="128"/>
      <c r="P195" s="128"/>
      <c r="Q195" s="128"/>
      <c r="R195" s="128"/>
      <c r="S195" s="129"/>
      <c r="T195" s="128"/>
      <c r="U195" s="130"/>
      <c r="V195" s="128"/>
      <c r="W195" s="130"/>
      <c r="X195" s="128"/>
      <c r="Y195" s="130"/>
      <c r="Z195" s="128"/>
      <c r="AA195" s="128"/>
      <c r="AB195" s="128"/>
      <c r="AC195" s="128"/>
      <c r="AD195" s="128"/>
      <c r="AE195" s="130"/>
      <c r="AF195" s="128"/>
      <c r="AG195" s="130"/>
      <c r="AH195" s="128"/>
      <c r="AI195" s="128"/>
      <c r="AJ195" s="128"/>
      <c r="AK195" s="129"/>
      <c r="AL195" s="128"/>
      <c r="AM195" s="130"/>
      <c r="AN195" s="128"/>
      <c r="AO195" s="130"/>
      <c r="AP195" s="128"/>
      <c r="AQ195" s="130"/>
      <c r="AR195" s="128"/>
      <c r="AS195" s="128"/>
      <c r="AT195" s="128"/>
      <c r="AU195" s="128"/>
      <c r="AV195" s="128"/>
      <c r="AW195" s="130"/>
      <c r="AX195" s="128"/>
      <c r="AY195" s="130"/>
      <c r="AZ195" s="128"/>
      <c r="BA195" s="128"/>
      <c r="BB195" s="128"/>
      <c r="BC195" s="129"/>
      <c r="BD195" s="128"/>
      <c r="BE195" s="130"/>
      <c r="BF195" s="128"/>
      <c r="BG195" s="130"/>
      <c r="BH195" s="128"/>
      <c r="BI195" s="130"/>
      <c r="BJ195" s="128"/>
      <c r="BK195" s="128"/>
      <c r="BL195" s="128"/>
      <c r="BM195" s="128"/>
      <c r="BN195" s="128"/>
      <c r="BO195" s="130"/>
      <c r="BP195" s="128"/>
      <c r="BQ195" s="130"/>
      <c r="BR195" s="128"/>
      <c r="BS195" s="128"/>
      <c r="BT195" s="128"/>
      <c r="BU195" s="129"/>
      <c r="BV195" s="128"/>
      <c r="BW195" s="130"/>
      <c r="BX195" s="128"/>
      <c r="BY195" s="130"/>
      <c r="BZ195" s="128"/>
      <c r="CA195" s="130"/>
      <c r="CB195" s="128"/>
      <c r="CC195" s="128"/>
      <c r="CD195" s="128"/>
      <c r="CE195" s="128"/>
      <c r="CF195" s="128"/>
      <c r="CG195" s="130"/>
      <c r="CH195" s="128"/>
      <c r="CI195" s="130"/>
      <c r="CJ195" s="128"/>
      <c r="CK195" s="128"/>
      <c r="CL195" s="128"/>
      <c r="CM195" s="129"/>
      <c r="CN195" s="128"/>
      <c r="CO195" s="130"/>
      <c r="CP195" s="128"/>
      <c r="CQ195" s="130"/>
      <c r="CR195" s="128"/>
      <c r="CS195" s="130"/>
      <c r="CT195" s="128"/>
      <c r="CU195" s="128"/>
      <c r="CV195" s="128"/>
      <c r="CW195" s="128"/>
      <c r="CX195" s="128"/>
      <c r="CY195" s="130"/>
      <c r="CZ195" s="128"/>
      <c r="DA195" s="130"/>
      <c r="DB195" s="128"/>
      <c r="DC195" s="128"/>
      <c r="DD195" s="128"/>
      <c r="DE195" s="129"/>
      <c r="DF195" s="128"/>
    </row>
    <row r="196" spans="1:110">
      <c r="A196" s="70"/>
      <c r="B196" s="128"/>
      <c r="C196" s="128"/>
      <c r="D196" s="128"/>
      <c r="E196" s="128"/>
      <c r="F196" s="128"/>
      <c r="G196" s="128"/>
      <c r="H196" s="128"/>
      <c r="I196" s="128"/>
      <c r="J196" s="128"/>
      <c r="K196" s="128"/>
      <c r="L196" s="128"/>
      <c r="M196" s="128"/>
      <c r="N196" s="128"/>
      <c r="O196" s="128"/>
      <c r="P196" s="128"/>
      <c r="Q196" s="128"/>
      <c r="R196" s="128"/>
      <c r="S196" s="129"/>
      <c r="T196" s="128"/>
      <c r="U196" s="130"/>
      <c r="V196" s="128"/>
      <c r="W196" s="130"/>
      <c r="X196" s="128"/>
      <c r="Y196" s="130"/>
      <c r="Z196" s="128"/>
      <c r="AA196" s="128"/>
      <c r="AB196" s="128"/>
      <c r="AC196" s="128"/>
      <c r="AD196" s="128"/>
      <c r="AE196" s="130"/>
      <c r="AF196" s="128"/>
      <c r="AG196" s="130"/>
      <c r="AH196" s="128"/>
      <c r="AI196" s="128"/>
      <c r="AJ196" s="128"/>
      <c r="AK196" s="129"/>
      <c r="AL196" s="128"/>
      <c r="AM196" s="130"/>
      <c r="AN196" s="128"/>
      <c r="AO196" s="130"/>
      <c r="AP196" s="128"/>
      <c r="AQ196" s="130"/>
      <c r="AR196" s="128"/>
      <c r="AS196" s="128"/>
      <c r="AT196" s="128"/>
      <c r="AU196" s="128"/>
      <c r="AV196" s="128"/>
      <c r="AW196" s="130"/>
      <c r="AX196" s="128"/>
      <c r="AY196" s="130"/>
      <c r="AZ196" s="128"/>
      <c r="BA196" s="128"/>
      <c r="BB196" s="128"/>
      <c r="BC196" s="129"/>
      <c r="BD196" s="128"/>
      <c r="BE196" s="130"/>
      <c r="BF196" s="128"/>
      <c r="BG196" s="130"/>
      <c r="BH196" s="128"/>
      <c r="BI196" s="130"/>
      <c r="BJ196" s="128"/>
      <c r="BK196" s="128"/>
      <c r="BL196" s="128"/>
      <c r="BM196" s="128"/>
      <c r="BN196" s="128"/>
      <c r="BO196" s="130"/>
      <c r="BP196" s="128"/>
      <c r="BQ196" s="130"/>
      <c r="BR196" s="128"/>
      <c r="BS196" s="128"/>
      <c r="BT196" s="128"/>
      <c r="BU196" s="129"/>
      <c r="BV196" s="128"/>
      <c r="BW196" s="130"/>
      <c r="BX196" s="128"/>
      <c r="BY196" s="130"/>
      <c r="BZ196" s="128"/>
      <c r="CA196" s="130"/>
      <c r="CB196" s="128"/>
      <c r="CC196" s="128"/>
      <c r="CD196" s="128"/>
      <c r="CE196" s="128"/>
      <c r="CF196" s="128"/>
      <c r="CG196" s="130"/>
      <c r="CH196" s="128"/>
      <c r="CI196" s="130"/>
      <c r="CJ196" s="128"/>
      <c r="CK196" s="128"/>
      <c r="CL196" s="128"/>
      <c r="CM196" s="129"/>
      <c r="CN196" s="128"/>
      <c r="CO196" s="130"/>
      <c r="CP196" s="128"/>
      <c r="CQ196" s="130"/>
      <c r="CR196" s="128"/>
      <c r="CS196" s="130"/>
      <c r="CT196" s="128"/>
      <c r="CU196" s="128"/>
      <c r="CV196" s="128"/>
      <c r="CW196" s="128"/>
      <c r="CX196" s="128"/>
      <c r="CY196" s="130"/>
      <c r="CZ196" s="128"/>
      <c r="DA196" s="130"/>
      <c r="DB196" s="128"/>
      <c r="DC196" s="128"/>
      <c r="DD196" s="128"/>
      <c r="DE196" s="129"/>
      <c r="DF196" s="128"/>
    </row>
    <row r="197" spans="1:110">
      <c r="A197" s="70"/>
      <c r="B197" s="128"/>
      <c r="C197" s="128"/>
      <c r="D197" s="128"/>
      <c r="E197" s="128"/>
      <c r="F197" s="128"/>
      <c r="G197" s="128"/>
      <c r="H197" s="128"/>
      <c r="I197" s="128"/>
      <c r="J197" s="128"/>
      <c r="K197" s="128"/>
      <c r="L197" s="128"/>
      <c r="M197" s="128"/>
      <c r="N197" s="128"/>
      <c r="O197" s="128"/>
      <c r="P197" s="128"/>
      <c r="Q197" s="128"/>
      <c r="R197" s="128"/>
      <c r="S197" s="129"/>
      <c r="T197" s="128"/>
      <c r="U197" s="130"/>
      <c r="V197" s="128"/>
      <c r="W197" s="130"/>
      <c r="X197" s="128"/>
      <c r="Y197" s="130"/>
      <c r="Z197" s="128"/>
      <c r="AA197" s="128"/>
      <c r="AB197" s="128"/>
      <c r="AC197" s="128"/>
      <c r="AD197" s="128"/>
      <c r="AE197" s="130"/>
      <c r="AF197" s="128"/>
      <c r="AG197" s="130"/>
      <c r="AH197" s="128"/>
      <c r="AI197" s="128"/>
      <c r="AJ197" s="128"/>
      <c r="AK197" s="129"/>
      <c r="AL197" s="128"/>
      <c r="AM197" s="130"/>
      <c r="AN197" s="128"/>
      <c r="AO197" s="130"/>
      <c r="AP197" s="128"/>
      <c r="AQ197" s="130"/>
      <c r="AR197" s="128"/>
      <c r="AS197" s="128"/>
      <c r="AT197" s="128"/>
      <c r="AU197" s="128"/>
      <c r="AV197" s="128"/>
      <c r="AW197" s="130"/>
      <c r="AX197" s="128"/>
      <c r="AY197" s="130"/>
      <c r="AZ197" s="128"/>
      <c r="BA197" s="128"/>
      <c r="BB197" s="128"/>
      <c r="BC197" s="129"/>
      <c r="BD197" s="128"/>
      <c r="BE197" s="130"/>
      <c r="BF197" s="128"/>
      <c r="BG197" s="130"/>
      <c r="BH197" s="128"/>
      <c r="BI197" s="130"/>
      <c r="BJ197" s="128"/>
      <c r="BK197" s="128"/>
      <c r="BL197" s="128"/>
      <c r="BM197" s="128"/>
      <c r="BN197" s="128"/>
      <c r="BO197" s="130"/>
      <c r="BP197" s="128"/>
      <c r="BQ197" s="130"/>
      <c r="BR197" s="128"/>
      <c r="BS197" s="128"/>
      <c r="BT197" s="128"/>
      <c r="BU197" s="129"/>
      <c r="BV197" s="128"/>
      <c r="BW197" s="130"/>
      <c r="BX197" s="128"/>
      <c r="BY197" s="130"/>
      <c r="BZ197" s="128"/>
      <c r="CA197" s="130"/>
      <c r="CB197" s="128"/>
      <c r="CC197" s="128"/>
      <c r="CD197" s="128"/>
      <c r="CE197" s="128"/>
      <c r="CF197" s="128"/>
      <c r="CG197" s="130"/>
      <c r="CH197" s="128"/>
      <c r="CI197" s="130"/>
      <c r="CJ197" s="128"/>
      <c r="CK197" s="128"/>
      <c r="CL197" s="128"/>
      <c r="CM197" s="129"/>
      <c r="CN197" s="128"/>
      <c r="CO197" s="130"/>
      <c r="CP197" s="128"/>
      <c r="CQ197" s="130"/>
      <c r="CR197" s="128"/>
      <c r="CS197" s="130"/>
      <c r="CT197" s="128"/>
      <c r="CU197" s="128"/>
      <c r="CV197" s="128"/>
      <c r="CW197" s="128"/>
      <c r="CX197" s="128"/>
      <c r="CY197" s="130"/>
      <c r="CZ197" s="128"/>
      <c r="DA197" s="130"/>
      <c r="DB197" s="128"/>
      <c r="DC197" s="128"/>
      <c r="DD197" s="128"/>
      <c r="DE197" s="129"/>
      <c r="DF197" s="128"/>
    </row>
  </sheetData>
  <phoneticPr fontId="0" type="noConversion"/>
  <pageMargins left="0.35433070866141736" right="0.27559055118110237" top="0.59055118110236227" bottom="0.27559055118110237" header="0.31496062992125984" footer="0.19685039370078741"/>
  <pageSetup paperSize="9" scale="73" fitToWidth="6" orientation="landscape" r:id="rId1"/>
  <headerFooter alignWithMargins="0">
    <oddHeader>&amp;R&amp;G</oddHeader>
  </headerFooter>
  <colBreaks count="5" manualBreakCount="5">
    <brk id="20" max="37" man="1"/>
    <brk id="38" max="37" man="1"/>
    <brk id="56" max="37" man="1"/>
    <brk id="74" max="37" man="1"/>
    <brk id="9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80"/>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2.7109375" defaultRowHeight="12.75"/>
  <cols>
    <col min="1" max="1" width="45.140625" style="38" customWidth="1"/>
    <col min="2" max="2" width="2.7109375" style="38" customWidth="1"/>
    <col min="3" max="3" width="10.7109375" style="55" customWidth="1"/>
    <col min="4" max="4" width="2.7109375" style="38" customWidth="1"/>
    <col min="5" max="5" width="10.7109375" style="55" customWidth="1"/>
    <col min="6" max="6" width="2.7109375" style="38" customWidth="1"/>
    <col min="7" max="7" width="10.7109375" style="55" customWidth="1"/>
    <col min="8" max="8" width="2.7109375" style="38" customWidth="1"/>
    <col min="9" max="9" width="10.7109375" style="55" customWidth="1"/>
    <col min="10" max="10" width="2.7109375" style="38" customWidth="1"/>
    <col min="11" max="11" width="10.7109375" style="55" customWidth="1"/>
    <col min="12" max="12" width="2.7109375" style="38" customWidth="1"/>
    <col min="13" max="13" width="10.7109375" style="55" customWidth="1"/>
    <col min="14" max="14" width="2.7109375" style="38" customWidth="1"/>
    <col min="15" max="15" width="10.7109375" style="55" customWidth="1"/>
    <col min="16" max="16" width="2.7109375" style="38" customWidth="1"/>
    <col min="17" max="17" width="10.7109375" style="55" customWidth="1"/>
    <col min="18" max="18" width="2.7109375" style="38" customWidth="1"/>
    <col min="19" max="19" width="10.7109375" style="55"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213" t="s">
        <v>103</v>
      </c>
      <c r="B1" s="213"/>
      <c r="C1" s="17"/>
      <c r="D1" s="213"/>
      <c r="E1" s="17"/>
      <c r="F1" s="213"/>
      <c r="G1" s="17"/>
      <c r="H1" s="213"/>
      <c r="I1" s="17"/>
      <c r="J1" s="213"/>
      <c r="K1" s="17"/>
      <c r="L1" s="213"/>
      <c r="M1" s="17"/>
      <c r="N1" s="213"/>
      <c r="O1" s="17"/>
      <c r="P1" s="213"/>
      <c r="Q1" s="17"/>
      <c r="R1" s="213"/>
      <c r="S1" s="17"/>
      <c r="T1" s="213"/>
      <c r="U1" s="17"/>
      <c r="V1" s="213"/>
      <c r="W1" s="17"/>
      <c r="X1" s="213"/>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8" t="s">
        <v>160</v>
      </c>
      <c r="B2" s="68"/>
      <c r="C2" s="17"/>
      <c r="D2" s="68"/>
      <c r="E2" s="17"/>
      <c r="F2" s="68"/>
      <c r="G2" s="17"/>
      <c r="H2" s="68"/>
      <c r="I2" s="17"/>
      <c r="J2" s="68"/>
      <c r="K2" s="17"/>
      <c r="L2" s="68"/>
      <c r="M2" s="17"/>
      <c r="N2" s="68"/>
      <c r="O2" s="17"/>
      <c r="P2" s="68"/>
      <c r="Q2" s="17"/>
      <c r="R2" s="68"/>
      <c r="S2" s="17"/>
      <c r="T2" s="68"/>
      <c r="U2" s="17"/>
      <c r="V2" s="68"/>
      <c r="W2" s="17"/>
      <c r="X2" s="68"/>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9"/>
      <c r="B3" s="69"/>
      <c r="C3" s="19"/>
      <c r="D3" s="69"/>
      <c r="E3" s="19"/>
      <c r="F3" s="69"/>
      <c r="G3" s="19"/>
      <c r="H3" s="69"/>
      <c r="I3" s="19"/>
      <c r="J3" s="69"/>
      <c r="K3" s="19"/>
      <c r="L3" s="69"/>
      <c r="M3" s="19"/>
      <c r="N3" s="69"/>
      <c r="O3" s="19"/>
      <c r="P3" s="69"/>
      <c r="Q3" s="19"/>
      <c r="R3" s="69"/>
      <c r="S3" s="19"/>
      <c r="T3" s="69"/>
      <c r="U3" s="19"/>
      <c r="V3" s="69"/>
      <c r="W3" s="19"/>
      <c r="X3" s="69"/>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215" customFormat="1" ht="15" customHeight="1">
      <c r="A4" s="286"/>
      <c r="B4" s="286"/>
      <c r="C4" s="721" t="s">
        <v>17</v>
      </c>
      <c r="D4" s="721"/>
      <c r="E4" s="721"/>
      <c r="F4" s="307"/>
      <c r="G4" s="721" t="s">
        <v>6</v>
      </c>
      <c r="H4" s="721"/>
      <c r="I4" s="721"/>
      <c r="J4" s="307"/>
      <c r="K4" s="721" t="s">
        <v>40</v>
      </c>
      <c r="L4" s="721"/>
      <c r="M4" s="721"/>
      <c r="N4" s="307"/>
      <c r="O4" s="721" t="s">
        <v>42</v>
      </c>
      <c r="P4" s="721"/>
      <c r="Q4" s="721"/>
      <c r="R4" s="307"/>
      <c r="S4" s="721" t="s">
        <v>48</v>
      </c>
      <c r="T4" s="721"/>
      <c r="U4" s="721"/>
      <c r="V4" s="307"/>
      <c r="W4" s="721" t="s">
        <v>18</v>
      </c>
      <c r="X4" s="721"/>
      <c r="Y4" s="721"/>
    </row>
    <row r="5" spans="1:115" ht="15" customHeight="1" thickBot="1">
      <c r="A5" s="21" t="s">
        <v>144</v>
      </c>
      <c r="B5" s="304"/>
      <c r="C5" s="89">
        <v>42369</v>
      </c>
      <c r="D5" s="304"/>
      <c r="E5" s="250">
        <v>42735</v>
      </c>
      <c r="F5" s="304"/>
      <c r="G5" s="89">
        <v>42369</v>
      </c>
      <c r="H5" s="304"/>
      <c r="I5" s="250">
        <v>42735</v>
      </c>
      <c r="J5" s="304"/>
      <c r="K5" s="89">
        <v>42369</v>
      </c>
      <c r="L5" s="304"/>
      <c r="M5" s="250">
        <v>42735</v>
      </c>
      <c r="N5" s="304"/>
      <c r="O5" s="89">
        <v>42369</v>
      </c>
      <c r="P5" s="304"/>
      <c r="Q5" s="250">
        <v>42735</v>
      </c>
      <c r="R5" s="304"/>
      <c r="S5" s="89">
        <v>42369</v>
      </c>
      <c r="T5" s="304"/>
      <c r="U5" s="250">
        <v>42735</v>
      </c>
      <c r="V5" s="304"/>
      <c r="W5" s="89">
        <v>42369</v>
      </c>
      <c r="X5" s="304"/>
      <c r="Y5" s="250">
        <v>42735</v>
      </c>
    </row>
    <row r="6" spans="1:115" ht="12.75" customHeight="1">
      <c r="A6" s="15" t="s">
        <v>132</v>
      </c>
      <c r="B6" s="16"/>
      <c r="C6" s="180">
        <v>5.0061379800000001</v>
      </c>
      <c r="D6" s="16"/>
      <c r="E6" s="566">
        <v>4.8748712200000002</v>
      </c>
      <c r="F6" s="16"/>
      <c r="G6" s="180">
        <v>7.7364696999999998</v>
      </c>
      <c r="H6" s="16"/>
      <c r="I6" s="566">
        <v>7.5449607199999997</v>
      </c>
      <c r="J6" s="16"/>
      <c r="K6" s="180">
        <v>1.7890216399999999</v>
      </c>
      <c r="L6" s="16"/>
      <c r="M6" s="566">
        <v>1.6945618200000001</v>
      </c>
      <c r="N6" s="16"/>
      <c r="O6" s="180">
        <v>-2.8759753399999997</v>
      </c>
      <c r="P6" s="16"/>
      <c r="Q6" s="572">
        <v>-3.1033504300000003</v>
      </c>
      <c r="R6" s="16"/>
      <c r="S6" s="180">
        <v>-0.47544829</v>
      </c>
      <c r="T6" s="16"/>
      <c r="U6" s="566">
        <v>-0.16744245999999999</v>
      </c>
      <c r="V6" s="16"/>
      <c r="W6" s="180">
        <v>11.180205689999999</v>
      </c>
      <c r="X6" s="16"/>
      <c r="Y6" s="566">
        <v>10.84360087</v>
      </c>
    </row>
    <row r="7" spans="1:115" ht="12.75" customHeight="1">
      <c r="A7" s="232" t="s">
        <v>165</v>
      </c>
      <c r="B7" s="16"/>
      <c r="C7" s="287">
        <v>6.7082636500000001</v>
      </c>
      <c r="D7" s="16"/>
      <c r="E7" s="567">
        <v>7.3597647899999998</v>
      </c>
      <c r="F7" s="16"/>
      <c r="G7" s="287">
        <v>36.035418119999996</v>
      </c>
      <c r="H7" s="16"/>
      <c r="I7" s="567">
        <v>40.387891639999999</v>
      </c>
      <c r="J7" s="16"/>
      <c r="K7" s="287">
        <v>1.4919399999999999E-2</v>
      </c>
      <c r="L7" s="16"/>
      <c r="M7" s="567">
        <v>1.4985E-2</v>
      </c>
      <c r="N7" s="16"/>
      <c r="O7" s="288">
        <v>2.9211788900000002</v>
      </c>
      <c r="P7" s="16"/>
      <c r="Q7" s="567">
        <v>2.1778432799999998</v>
      </c>
      <c r="R7" s="16"/>
      <c r="S7" s="287">
        <v>0</v>
      </c>
      <c r="T7" s="16"/>
      <c r="U7" s="567">
        <v>0</v>
      </c>
      <c r="V7" s="16"/>
      <c r="W7" s="287">
        <v>45.679780060000006</v>
      </c>
      <c r="X7" s="16"/>
      <c r="Y7" s="567">
        <v>49.94048471</v>
      </c>
    </row>
    <row r="8" spans="1:115" ht="12.75" customHeight="1">
      <c r="A8" s="289" t="s">
        <v>161</v>
      </c>
      <c r="B8" s="305"/>
      <c r="C8" s="290">
        <v>5.88261346</v>
      </c>
      <c r="D8" s="305"/>
      <c r="E8" s="568">
        <v>6.3555275899999994</v>
      </c>
      <c r="F8" s="305"/>
      <c r="G8" s="290">
        <v>32.522294240000001</v>
      </c>
      <c r="H8" s="305"/>
      <c r="I8" s="568">
        <v>35.041594590000003</v>
      </c>
      <c r="J8" s="305"/>
      <c r="K8" s="290">
        <v>6.9759700000000006E-3</v>
      </c>
      <c r="L8" s="305"/>
      <c r="M8" s="568">
        <v>7.5605899999999998E-3</v>
      </c>
      <c r="N8" s="305"/>
      <c r="O8" s="291">
        <v>2.2116814500000004</v>
      </c>
      <c r="P8" s="305"/>
      <c r="Q8" s="568">
        <v>1.37436209</v>
      </c>
      <c r="R8" s="305"/>
      <c r="S8" s="290">
        <v>0</v>
      </c>
      <c r="T8" s="305"/>
      <c r="U8" s="568">
        <v>0</v>
      </c>
      <c r="V8" s="305"/>
      <c r="W8" s="290">
        <v>40.623565119999995</v>
      </c>
      <c r="X8" s="305"/>
      <c r="Y8" s="568">
        <v>42.779044859999999</v>
      </c>
    </row>
    <row r="9" spans="1:115" s="55" customFormat="1" ht="12.75" customHeight="1">
      <c r="A9" s="289" t="s">
        <v>162</v>
      </c>
      <c r="B9" s="305"/>
      <c r="C9" s="290">
        <v>0.82565018999999995</v>
      </c>
      <c r="D9" s="305"/>
      <c r="E9" s="568">
        <v>1.0042371999999999</v>
      </c>
      <c r="F9" s="305"/>
      <c r="G9" s="290">
        <v>3.5131238799999998</v>
      </c>
      <c r="H9" s="305"/>
      <c r="I9" s="568">
        <v>5.3462970499999996</v>
      </c>
      <c r="J9" s="305"/>
      <c r="K9" s="290">
        <v>7.9434299999999996E-3</v>
      </c>
      <c r="L9" s="305"/>
      <c r="M9" s="568">
        <v>7.4244100000000002E-3</v>
      </c>
      <c r="N9" s="305"/>
      <c r="O9" s="291">
        <v>0.70949743999999992</v>
      </c>
      <c r="P9" s="305"/>
      <c r="Q9" s="568">
        <v>0.80348118999999996</v>
      </c>
      <c r="R9" s="305"/>
      <c r="S9" s="290">
        <v>0</v>
      </c>
      <c r="T9" s="305"/>
      <c r="U9" s="568">
        <v>0</v>
      </c>
      <c r="V9" s="305"/>
      <c r="W9" s="290">
        <v>5.0562149400000003</v>
      </c>
      <c r="X9" s="305"/>
      <c r="Y9" s="568">
        <v>7.1614398499999998</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32" t="s">
        <v>104</v>
      </c>
      <c r="B10" s="16"/>
      <c r="C10" s="287">
        <v>74.819756830000003</v>
      </c>
      <c r="D10" s="16"/>
      <c r="E10" s="567">
        <v>76.291552590000009</v>
      </c>
      <c r="F10" s="16"/>
      <c r="G10" s="287">
        <v>343.77783449999998</v>
      </c>
      <c r="H10" s="16"/>
      <c r="I10" s="567">
        <v>362.31075685000002</v>
      </c>
      <c r="J10" s="16"/>
      <c r="K10" s="287">
        <v>0.21540836999999999</v>
      </c>
      <c r="L10" s="16"/>
      <c r="M10" s="567">
        <v>0.11776539999999999</v>
      </c>
      <c r="N10" s="16"/>
      <c r="O10" s="288">
        <v>31.673945649999997</v>
      </c>
      <c r="P10" s="16"/>
      <c r="Q10" s="567">
        <v>33.167526780000003</v>
      </c>
      <c r="R10" s="16"/>
      <c r="S10" s="287">
        <v>0</v>
      </c>
      <c r="T10" s="16"/>
      <c r="U10" s="567">
        <v>0</v>
      </c>
      <c r="V10" s="16"/>
      <c r="W10" s="287">
        <v>450.48694534999998</v>
      </c>
      <c r="X10" s="16"/>
      <c r="Y10" s="567">
        <v>471.88760161999994</v>
      </c>
    </row>
    <row r="11" spans="1:115" ht="12.75" customHeight="1">
      <c r="A11" s="232" t="s">
        <v>105</v>
      </c>
      <c r="B11" s="16"/>
      <c r="C11" s="287">
        <v>13.78077002</v>
      </c>
      <c r="D11" s="16"/>
      <c r="E11" s="567">
        <v>11.50762767</v>
      </c>
      <c r="F11" s="16"/>
      <c r="G11" s="287">
        <v>95.138468010000011</v>
      </c>
      <c r="H11" s="16"/>
      <c r="I11" s="567">
        <v>93.14226481</v>
      </c>
      <c r="J11" s="16"/>
      <c r="K11" s="287">
        <v>9.938052E-2</v>
      </c>
      <c r="L11" s="16"/>
      <c r="M11" s="567">
        <v>6.4723989999999995E-2</v>
      </c>
      <c r="N11" s="16"/>
      <c r="O11" s="288">
        <v>15.59061402</v>
      </c>
      <c r="P11" s="16"/>
      <c r="Q11" s="567">
        <v>6.0806799600000003</v>
      </c>
      <c r="R11" s="16"/>
      <c r="S11" s="287">
        <v>-6.9796752199999998</v>
      </c>
      <c r="T11" s="16"/>
      <c r="U11" s="567">
        <v>-5.4266755300000007</v>
      </c>
      <c r="V11" s="16"/>
      <c r="W11" s="287">
        <v>117.62955735</v>
      </c>
      <c r="X11" s="16"/>
      <c r="Y11" s="567">
        <v>105.36862090000001</v>
      </c>
    </row>
    <row r="12" spans="1:115" ht="12.75" customHeight="1">
      <c r="A12" s="232" t="s">
        <v>108</v>
      </c>
      <c r="B12" s="16"/>
      <c r="C12" s="287">
        <v>9.6146194999999999</v>
      </c>
      <c r="D12" s="16"/>
      <c r="E12" s="567">
        <v>9.91495909</v>
      </c>
      <c r="F12" s="16"/>
      <c r="G12" s="287">
        <v>12.16434774</v>
      </c>
      <c r="H12" s="16"/>
      <c r="I12" s="567">
        <v>12.202620619999999</v>
      </c>
      <c r="J12" s="16"/>
      <c r="K12" s="287">
        <v>0</v>
      </c>
      <c r="L12" s="16"/>
      <c r="M12" s="567">
        <v>0</v>
      </c>
      <c r="N12" s="16"/>
      <c r="O12" s="288">
        <v>0.33366884000000002</v>
      </c>
      <c r="P12" s="16"/>
      <c r="Q12" s="567">
        <v>0.31037132000000001</v>
      </c>
      <c r="R12" s="16"/>
      <c r="S12" s="287">
        <v>-7.0226517699999995</v>
      </c>
      <c r="T12" s="16"/>
      <c r="U12" s="567">
        <v>-7.3870415700000001</v>
      </c>
      <c r="V12" s="16"/>
      <c r="W12" s="287">
        <v>15.08998431</v>
      </c>
      <c r="X12" s="16"/>
      <c r="Y12" s="567">
        <v>15.040909460000002</v>
      </c>
    </row>
    <row r="13" spans="1:115" s="55" customFormat="1" ht="12.75" customHeight="1">
      <c r="A13" s="289" t="s">
        <v>163</v>
      </c>
      <c r="B13" s="305"/>
      <c r="C13" s="290">
        <v>3.0148264500000002</v>
      </c>
      <c r="D13" s="305"/>
      <c r="E13" s="568">
        <v>2.8731390299999999</v>
      </c>
      <c r="F13" s="305"/>
      <c r="G13" s="290">
        <v>8.6289448499999999</v>
      </c>
      <c r="H13" s="305"/>
      <c r="I13" s="568">
        <v>8.5483432300000004</v>
      </c>
      <c r="J13" s="305"/>
      <c r="K13" s="290">
        <v>0</v>
      </c>
      <c r="L13" s="305"/>
      <c r="M13" s="568">
        <v>0</v>
      </c>
      <c r="N13" s="305"/>
      <c r="O13" s="291">
        <v>0.33366884000000002</v>
      </c>
      <c r="P13" s="305"/>
      <c r="Q13" s="568">
        <v>0.31037132000000001</v>
      </c>
      <c r="R13" s="305"/>
      <c r="S13" s="290">
        <v>0</v>
      </c>
      <c r="T13" s="305"/>
      <c r="U13" s="568">
        <v>0</v>
      </c>
      <c r="V13" s="305"/>
      <c r="W13" s="290">
        <v>11.977440140000001</v>
      </c>
      <c r="X13" s="305"/>
      <c r="Y13" s="568">
        <v>11.731853579999999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5" customFormat="1" ht="12.75" customHeight="1">
      <c r="A14" s="289" t="s">
        <v>166</v>
      </c>
      <c r="B14" s="305"/>
      <c r="C14" s="290">
        <v>0.37697445000000002</v>
      </c>
      <c r="D14" s="305"/>
      <c r="E14" s="568">
        <v>0.50610528999999993</v>
      </c>
      <c r="F14" s="305"/>
      <c r="G14" s="290">
        <v>1.38625201</v>
      </c>
      <c r="H14" s="305"/>
      <c r="I14" s="568">
        <v>1.8908261599999998</v>
      </c>
      <c r="J14" s="305"/>
      <c r="K14" s="290">
        <v>0</v>
      </c>
      <c r="L14" s="305"/>
      <c r="M14" s="568">
        <v>0</v>
      </c>
      <c r="N14" s="305"/>
      <c r="O14" s="291">
        <v>0</v>
      </c>
      <c r="P14" s="305"/>
      <c r="Q14" s="568">
        <v>0</v>
      </c>
      <c r="R14" s="305"/>
      <c r="S14" s="290">
        <v>0</v>
      </c>
      <c r="T14" s="305"/>
      <c r="U14" s="568">
        <v>0</v>
      </c>
      <c r="V14" s="305"/>
      <c r="W14" s="290">
        <v>1.7632264600000001</v>
      </c>
      <c r="X14" s="305"/>
      <c r="Y14" s="568">
        <v>2.3969314500000003</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5" customFormat="1" ht="12.75" customHeight="1">
      <c r="A15" s="216" t="s">
        <v>164</v>
      </c>
      <c r="B15" s="305"/>
      <c r="C15" s="217">
        <v>6.2228185999999992</v>
      </c>
      <c r="D15" s="305"/>
      <c r="E15" s="569">
        <v>6.5357147699999993</v>
      </c>
      <c r="F15" s="305"/>
      <c r="G15" s="217">
        <v>2.1491508800000001</v>
      </c>
      <c r="H15" s="305"/>
      <c r="I15" s="569">
        <v>1.76345123</v>
      </c>
      <c r="J15" s="305"/>
      <c r="K15" s="217">
        <v>0</v>
      </c>
      <c r="L15" s="305"/>
      <c r="M15" s="569">
        <v>0</v>
      </c>
      <c r="N15" s="305"/>
      <c r="O15" s="218">
        <v>0</v>
      </c>
      <c r="P15" s="305"/>
      <c r="Q15" s="569">
        <v>0</v>
      </c>
      <c r="R15" s="305"/>
      <c r="S15" s="217">
        <v>-7.0226517699999995</v>
      </c>
      <c r="T15" s="305"/>
      <c r="U15" s="569">
        <v>-7.3870415700000001</v>
      </c>
      <c r="V15" s="305"/>
      <c r="W15" s="217">
        <v>1.34931771</v>
      </c>
      <c r="X15" s="305"/>
      <c r="Y15" s="569">
        <v>0.9121244300000001</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95" t="s">
        <v>106</v>
      </c>
      <c r="B16" s="306"/>
      <c r="C16" s="296">
        <v>109.92954798000001</v>
      </c>
      <c r="D16" s="306"/>
      <c r="E16" s="301">
        <v>109.94877536000001</v>
      </c>
      <c r="F16" s="306"/>
      <c r="G16" s="296">
        <v>494.85253806999998</v>
      </c>
      <c r="H16" s="306"/>
      <c r="I16" s="301">
        <v>515.58849464000002</v>
      </c>
      <c r="J16" s="306"/>
      <c r="K16" s="296">
        <v>2.1187299299999998</v>
      </c>
      <c r="L16" s="306"/>
      <c r="M16" s="301">
        <v>1.8920362100000001</v>
      </c>
      <c r="N16" s="306"/>
      <c r="O16" s="297">
        <v>47.643432059999995</v>
      </c>
      <c r="P16" s="306"/>
      <c r="Q16" s="301">
        <v>38.633070910000001</v>
      </c>
      <c r="R16" s="306"/>
      <c r="S16" s="296">
        <v>-14.477775279999999</v>
      </c>
      <c r="T16" s="306"/>
      <c r="U16" s="301">
        <v>-12.981159560000002</v>
      </c>
      <c r="V16" s="306"/>
      <c r="W16" s="296">
        <v>640.06647276000001</v>
      </c>
      <c r="X16" s="306"/>
      <c r="Y16" s="301">
        <v>653.08121755999991</v>
      </c>
    </row>
    <row r="17" spans="1:115" ht="12.75" customHeight="1">
      <c r="A17" s="292" t="s">
        <v>167</v>
      </c>
      <c r="B17" s="16"/>
      <c r="C17" s="293">
        <v>7.7235369999999998E-2</v>
      </c>
      <c r="D17" s="16"/>
      <c r="E17" s="570">
        <v>9.1489789999999988E-2</v>
      </c>
      <c r="F17" s="16"/>
      <c r="G17" s="293">
        <v>4.4351656799999999</v>
      </c>
      <c r="H17" s="16"/>
      <c r="I17" s="570">
        <v>4.8147008200000005</v>
      </c>
      <c r="J17" s="16"/>
      <c r="K17" s="293">
        <v>4.9016730000000001E-2</v>
      </c>
      <c r="L17" s="16"/>
      <c r="M17" s="570">
        <v>5.3980449999999999E-2</v>
      </c>
      <c r="N17" s="16"/>
      <c r="O17" s="294">
        <v>0.44881496999999998</v>
      </c>
      <c r="P17" s="16"/>
      <c r="Q17" s="570">
        <v>0.46586151000000003</v>
      </c>
      <c r="R17" s="16"/>
      <c r="S17" s="293">
        <v>0</v>
      </c>
      <c r="T17" s="16"/>
      <c r="U17" s="570">
        <v>0</v>
      </c>
      <c r="V17" s="16"/>
      <c r="W17" s="293">
        <v>5.0102327500000001</v>
      </c>
      <c r="X17" s="16"/>
      <c r="Y17" s="570">
        <v>5.4260325700000003</v>
      </c>
    </row>
    <row r="18" spans="1:115" ht="12.75" customHeight="1" thickBot="1">
      <c r="A18" s="15" t="s">
        <v>168</v>
      </c>
      <c r="B18" s="16"/>
      <c r="C18" s="180">
        <v>0.45343962999999998</v>
      </c>
      <c r="D18" s="16"/>
      <c r="E18" s="566">
        <v>0.31882347999999999</v>
      </c>
      <c r="F18" s="16"/>
      <c r="G18" s="180">
        <v>-6.8381345099999997</v>
      </c>
      <c r="H18" s="16"/>
      <c r="I18" s="566">
        <v>-7.7814163199999999</v>
      </c>
      <c r="J18" s="16"/>
      <c r="K18" s="180">
        <v>1.530015E-2</v>
      </c>
      <c r="L18" s="16"/>
      <c r="M18" s="566">
        <v>9.47776E-3</v>
      </c>
      <c r="N18" s="16"/>
      <c r="O18" s="181">
        <v>-0.57424289000000006</v>
      </c>
      <c r="P18" s="16"/>
      <c r="Q18" s="566">
        <v>-0.38043698999999997</v>
      </c>
      <c r="R18" s="16"/>
      <c r="S18" s="180">
        <v>-6.1197600000000001E-3</v>
      </c>
      <c r="T18" s="16"/>
      <c r="U18" s="566">
        <v>2.7867500000000002E-3</v>
      </c>
      <c r="V18" s="16"/>
      <c r="W18" s="180">
        <v>-6.9497573800000003</v>
      </c>
      <c r="X18" s="16"/>
      <c r="Y18" s="566">
        <v>-7.8307653200000003</v>
      </c>
    </row>
    <row r="19" spans="1:115" ht="12.75" customHeight="1" thickBot="1">
      <c r="A19" s="99" t="s">
        <v>107</v>
      </c>
      <c r="B19" s="306"/>
      <c r="C19" s="184">
        <v>110.46022298000001</v>
      </c>
      <c r="D19" s="306"/>
      <c r="E19" s="302">
        <v>110.35908863000002</v>
      </c>
      <c r="F19" s="306"/>
      <c r="G19" s="184">
        <v>492.44956924000002</v>
      </c>
      <c r="H19" s="306"/>
      <c r="I19" s="302">
        <v>512.62177914000006</v>
      </c>
      <c r="J19" s="306"/>
      <c r="K19" s="184">
        <v>2.1830468099999996</v>
      </c>
      <c r="L19" s="306"/>
      <c r="M19" s="302">
        <v>1.9554944200000002</v>
      </c>
      <c r="N19" s="306"/>
      <c r="O19" s="185">
        <v>47.518004139999995</v>
      </c>
      <c r="P19" s="306"/>
      <c r="Q19" s="302">
        <v>38.718495430000004</v>
      </c>
      <c r="R19" s="306"/>
      <c r="S19" s="184">
        <v>-14.48389504</v>
      </c>
      <c r="T19" s="306"/>
      <c r="U19" s="302">
        <v>-12.978372810000002</v>
      </c>
      <c r="V19" s="306"/>
      <c r="W19" s="184">
        <v>638.12694812999996</v>
      </c>
      <c r="X19" s="306"/>
      <c r="Y19" s="302">
        <v>650.67648480999992</v>
      </c>
    </row>
    <row r="20" spans="1:115" s="55" customFormat="1" ht="12.75" customHeight="1">
      <c r="A20" s="178"/>
      <c r="B20" s="178"/>
      <c r="C20" s="180"/>
      <c r="D20" s="178"/>
      <c r="E20" s="566"/>
      <c r="F20" s="178"/>
      <c r="G20" s="180"/>
      <c r="H20" s="178"/>
      <c r="I20" s="566"/>
      <c r="J20" s="178"/>
      <c r="K20" s="180"/>
      <c r="L20" s="178"/>
      <c r="M20" s="566"/>
      <c r="N20" s="178"/>
      <c r="O20" s="181"/>
      <c r="P20" s="178"/>
      <c r="Q20" s="566"/>
      <c r="R20" s="178"/>
      <c r="S20" s="180"/>
      <c r="T20" s="178"/>
      <c r="U20" s="566"/>
      <c r="V20" s="178"/>
      <c r="W20" s="180"/>
      <c r="X20" s="178"/>
      <c r="Y20" s="56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5" customFormat="1" ht="12.75" customHeight="1">
      <c r="A21" s="186" t="s">
        <v>106</v>
      </c>
      <c r="B21" s="306"/>
      <c r="C21" s="182">
        <v>109.92954798000001</v>
      </c>
      <c r="D21" s="306"/>
      <c r="E21" s="303">
        <v>109.94877536000001</v>
      </c>
      <c r="F21" s="306"/>
      <c r="G21" s="182">
        <v>494.85253806999998</v>
      </c>
      <c r="H21" s="306"/>
      <c r="I21" s="303">
        <v>515.58849464000002</v>
      </c>
      <c r="J21" s="306"/>
      <c r="K21" s="182">
        <v>2.1187299299999998</v>
      </c>
      <c r="L21" s="306"/>
      <c r="M21" s="303">
        <v>1.8920362100000001</v>
      </c>
      <c r="N21" s="306"/>
      <c r="O21" s="183">
        <v>47.643432059999995</v>
      </c>
      <c r="P21" s="306"/>
      <c r="Q21" s="303">
        <v>38.633070910000001</v>
      </c>
      <c r="R21" s="306"/>
      <c r="S21" s="182">
        <v>-14.477775279999999</v>
      </c>
      <c r="T21" s="306"/>
      <c r="U21" s="303">
        <v>-12.981159560000002</v>
      </c>
      <c r="V21" s="306"/>
      <c r="W21" s="182">
        <v>640.06647276000001</v>
      </c>
      <c r="X21" s="306"/>
      <c r="Y21" s="303">
        <v>653.08121755999991</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5" customFormat="1" ht="12.75" customHeight="1" thickBot="1">
      <c r="A22" s="298" t="s">
        <v>109</v>
      </c>
      <c r="B22" s="16"/>
      <c r="C22" s="299">
        <v>8.8832753900000014</v>
      </c>
      <c r="D22" s="16"/>
      <c r="E22" s="571">
        <v>8.8641014299999998</v>
      </c>
      <c r="F22" s="16"/>
      <c r="G22" s="299">
        <v>0.19341985000000017</v>
      </c>
      <c r="H22" s="16"/>
      <c r="I22" s="571">
        <v>0.12130369000000041</v>
      </c>
      <c r="J22" s="16"/>
      <c r="K22" s="299">
        <v>4.050000000000234E-6</v>
      </c>
      <c r="L22" s="16"/>
      <c r="M22" s="571">
        <v>4.0049999999999808E-5</v>
      </c>
      <c r="N22" s="16"/>
      <c r="O22" s="300">
        <v>92.354994409999989</v>
      </c>
      <c r="P22" s="16"/>
      <c r="Q22" s="571">
        <v>67.922702689999994</v>
      </c>
      <c r="R22" s="16"/>
      <c r="S22" s="299">
        <v>-101.4316937</v>
      </c>
      <c r="T22" s="16"/>
      <c r="U22" s="571">
        <v>-76.90814786</v>
      </c>
      <c r="V22" s="16"/>
      <c r="W22" s="299">
        <v>0</v>
      </c>
      <c r="X22" s="16"/>
      <c r="Y22" s="57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5" customFormat="1" ht="12.75" customHeight="1" thickBot="1">
      <c r="A23" s="99" t="s">
        <v>145</v>
      </c>
      <c r="B23" s="306"/>
      <c r="C23" s="184">
        <v>118.81282337000002</v>
      </c>
      <c r="D23" s="306"/>
      <c r="E23" s="302">
        <v>118.81287679000002</v>
      </c>
      <c r="F23" s="306"/>
      <c r="G23" s="184">
        <v>495.04595791999998</v>
      </c>
      <c r="H23" s="306"/>
      <c r="I23" s="302">
        <v>515.70979833000001</v>
      </c>
      <c r="J23" s="306"/>
      <c r="K23" s="184">
        <v>2.1187339799999996</v>
      </c>
      <c r="L23" s="306"/>
      <c r="M23" s="302">
        <v>1.8920762600000001</v>
      </c>
      <c r="N23" s="306"/>
      <c r="O23" s="185">
        <v>139.99842646999997</v>
      </c>
      <c r="P23" s="306"/>
      <c r="Q23" s="302">
        <v>106.55577359999999</v>
      </c>
      <c r="R23" s="306"/>
      <c r="S23" s="184">
        <v>-115.90946898</v>
      </c>
      <c r="T23" s="306"/>
      <c r="U23" s="302">
        <v>-89.889307419999994</v>
      </c>
      <c r="V23" s="306"/>
      <c r="W23" s="184">
        <v>640.06647276000001</v>
      </c>
      <c r="X23" s="306"/>
      <c r="Y23" s="302">
        <v>653.08121755999991</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5" customFormat="1">
      <c r="A24" s="70"/>
      <c r="B24" s="70"/>
      <c r="D24" s="70"/>
      <c r="E24" s="176"/>
      <c r="F24" s="70"/>
      <c r="H24" s="70"/>
      <c r="J24" s="70"/>
      <c r="L24" s="70"/>
      <c r="N24" s="70"/>
      <c r="P24" s="70"/>
      <c r="R24" s="70"/>
      <c r="T24" s="70"/>
      <c r="U24" s="6"/>
      <c r="V24" s="70"/>
      <c r="W24" s="6"/>
      <c r="X24" s="70"/>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5" customFormat="1">
      <c r="A25" s="228" t="s">
        <v>146</v>
      </c>
      <c r="B25" s="151"/>
      <c r="D25" s="151"/>
      <c r="F25" s="151"/>
      <c r="H25" s="151"/>
      <c r="J25" s="151"/>
      <c r="L25" s="151"/>
      <c r="N25" s="151"/>
      <c r="P25" s="151"/>
      <c r="R25" s="151"/>
      <c r="T25" s="151"/>
      <c r="U25" s="6"/>
      <c r="V25" s="151"/>
      <c r="W25" s="6"/>
      <c r="X25" s="151"/>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5" customFormat="1" ht="12.75" customHeight="1">
      <c r="A26" s="228" t="s">
        <v>170</v>
      </c>
      <c r="B26" s="70"/>
      <c r="D26" s="70"/>
      <c r="F26" s="70"/>
      <c r="H26" s="70"/>
      <c r="J26" s="70"/>
      <c r="L26" s="70"/>
      <c r="N26" s="70"/>
      <c r="P26" s="70"/>
      <c r="R26" s="70"/>
      <c r="T26" s="70"/>
      <c r="U26" s="6"/>
      <c r="V26" s="70"/>
      <c r="W26" s="6"/>
      <c r="X26" s="70"/>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5" customFormat="1">
      <c r="A27" s="228" t="s">
        <v>216</v>
      </c>
      <c r="B27" s="151"/>
      <c r="D27" s="151"/>
      <c r="F27" s="151"/>
      <c r="H27" s="151"/>
      <c r="J27" s="151"/>
      <c r="L27" s="151"/>
      <c r="N27" s="151"/>
      <c r="P27" s="151"/>
      <c r="R27" s="151"/>
      <c r="T27" s="151"/>
      <c r="U27" s="6"/>
      <c r="V27" s="151"/>
      <c r="W27" s="6"/>
      <c r="X27" s="151"/>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5" customFormat="1" ht="12.75" customHeight="1">
      <c r="A28" s="228" t="s">
        <v>169</v>
      </c>
      <c r="B28" s="70"/>
      <c r="D28" s="70"/>
      <c r="F28" s="70"/>
      <c r="H28" s="70"/>
      <c r="J28" s="70"/>
      <c r="L28" s="70"/>
      <c r="N28" s="70"/>
      <c r="P28" s="70"/>
      <c r="R28" s="70"/>
      <c r="T28" s="70"/>
      <c r="U28" s="6"/>
      <c r="V28" s="70"/>
      <c r="W28" s="6"/>
      <c r="X28" s="70"/>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5" customFormat="1" ht="12.75" customHeight="1">
      <c r="A29" s="70"/>
      <c r="B29" s="70"/>
      <c r="D29" s="70"/>
      <c r="F29" s="70"/>
      <c r="H29" s="70"/>
      <c r="J29" s="70"/>
      <c r="L29" s="70"/>
      <c r="N29" s="70"/>
      <c r="P29" s="70"/>
      <c r="R29" s="70"/>
      <c r="T29" s="70"/>
      <c r="U29" s="6"/>
      <c r="V29" s="70"/>
      <c r="W29" s="6"/>
      <c r="X29" s="70"/>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5" customFormat="1" ht="12.75" customHeight="1">
      <c r="A30" s="70"/>
      <c r="B30" s="70"/>
      <c r="D30" s="70"/>
      <c r="F30" s="70"/>
      <c r="H30" s="70"/>
      <c r="J30" s="70"/>
      <c r="L30" s="70"/>
      <c r="N30" s="70"/>
      <c r="P30" s="70"/>
      <c r="R30" s="70"/>
      <c r="T30" s="70"/>
      <c r="U30" s="6"/>
      <c r="V30" s="70"/>
      <c r="W30" s="6"/>
      <c r="X30" s="70"/>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5" customFormat="1" ht="12.75" customHeight="1">
      <c r="A31" s="70"/>
      <c r="B31" s="70"/>
      <c r="D31" s="70"/>
      <c r="F31" s="70"/>
      <c r="H31" s="70"/>
      <c r="J31" s="70"/>
      <c r="L31" s="70"/>
      <c r="N31" s="70"/>
      <c r="P31" s="70"/>
      <c r="R31" s="70"/>
      <c r="T31" s="70"/>
      <c r="U31" s="6"/>
      <c r="V31" s="70"/>
      <c r="W31" s="6"/>
      <c r="X31" s="70"/>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5" customFormat="1" ht="12.75" customHeight="1">
      <c r="A32" s="70"/>
      <c r="B32" s="70"/>
      <c r="D32" s="70"/>
      <c r="F32" s="70"/>
      <c r="H32" s="70"/>
      <c r="J32" s="70"/>
      <c r="L32" s="70"/>
      <c r="N32" s="70"/>
      <c r="P32" s="70"/>
      <c r="R32" s="70"/>
      <c r="T32" s="70"/>
      <c r="U32" s="6"/>
      <c r="V32" s="70"/>
      <c r="W32" s="6"/>
      <c r="X32" s="70"/>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5" customFormat="1" ht="12.75" customHeight="1">
      <c r="A33" s="70"/>
      <c r="B33" s="70"/>
      <c r="D33" s="70"/>
      <c r="F33" s="70"/>
      <c r="H33" s="70"/>
      <c r="J33" s="70"/>
      <c r="L33" s="70"/>
      <c r="N33" s="70"/>
      <c r="P33" s="70"/>
      <c r="R33" s="70"/>
      <c r="T33" s="70"/>
      <c r="U33" s="6"/>
      <c r="V33" s="70"/>
      <c r="W33" s="6"/>
      <c r="X33" s="70"/>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5" customFormat="1" ht="12.75" customHeight="1">
      <c r="A34" s="70"/>
      <c r="B34" s="70"/>
      <c r="D34" s="70"/>
      <c r="F34" s="70"/>
      <c r="H34" s="70"/>
      <c r="J34" s="70"/>
      <c r="L34" s="70"/>
      <c r="N34" s="70"/>
      <c r="P34" s="70"/>
      <c r="R34" s="70"/>
      <c r="T34" s="70"/>
      <c r="U34" s="6"/>
      <c r="V34" s="70"/>
      <c r="W34" s="6"/>
      <c r="X34" s="70"/>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5" customFormat="1" ht="12.75" customHeight="1">
      <c r="A35" s="70"/>
      <c r="B35" s="70"/>
      <c r="D35" s="70"/>
      <c r="F35" s="70"/>
      <c r="H35" s="70"/>
      <c r="J35" s="70"/>
      <c r="L35" s="70"/>
      <c r="N35" s="70"/>
      <c r="P35" s="70"/>
      <c r="R35" s="70"/>
      <c r="T35" s="70"/>
      <c r="U35" s="6"/>
      <c r="V35" s="70"/>
      <c r="W35" s="6"/>
      <c r="X35" s="70"/>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5" customFormat="1" ht="12.75" customHeight="1">
      <c r="A36" s="70"/>
      <c r="B36" s="70"/>
      <c r="D36" s="70"/>
      <c r="F36" s="70"/>
      <c r="H36" s="70"/>
      <c r="J36" s="70"/>
      <c r="L36" s="70"/>
      <c r="N36" s="70"/>
      <c r="P36" s="70"/>
      <c r="R36" s="70"/>
      <c r="T36" s="70"/>
      <c r="U36" s="6"/>
      <c r="V36" s="70"/>
      <c r="W36" s="6"/>
      <c r="X36" s="70"/>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5" customFormat="1" ht="12.75" customHeight="1">
      <c r="A37" s="70"/>
      <c r="B37" s="70"/>
      <c r="D37" s="70"/>
      <c r="F37" s="70"/>
      <c r="H37" s="70"/>
      <c r="J37" s="70"/>
      <c r="L37" s="70"/>
      <c r="N37" s="70"/>
      <c r="P37" s="70"/>
      <c r="R37" s="70"/>
      <c r="T37" s="70"/>
      <c r="U37" s="6"/>
      <c r="V37" s="70"/>
      <c r="W37" s="6"/>
      <c r="X37" s="70"/>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5" customFormat="1" ht="12.75" customHeight="1">
      <c r="A38" s="70"/>
      <c r="B38" s="70"/>
      <c r="D38" s="70"/>
      <c r="F38" s="70"/>
      <c r="H38" s="70"/>
      <c r="J38" s="70"/>
      <c r="L38" s="70"/>
      <c r="N38" s="70"/>
      <c r="P38" s="70"/>
      <c r="R38" s="70"/>
      <c r="T38" s="70"/>
      <c r="U38" s="6"/>
      <c r="V38" s="70"/>
      <c r="W38" s="6"/>
      <c r="X38" s="70"/>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5" customFormat="1" ht="12.75" customHeight="1">
      <c r="A39" s="70"/>
      <c r="B39" s="70"/>
      <c r="D39" s="70"/>
      <c r="F39" s="70"/>
      <c r="H39" s="70"/>
      <c r="J39" s="70"/>
      <c r="L39" s="70"/>
      <c r="N39" s="70"/>
      <c r="P39" s="70"/>
      <c r="R39" s="70"/>
      <c r="T39" s="70"/>
      <c r="U39" s="6"/>
      <c r="V39" s="70"/>
      <c r="W39" s="6"/>
      <c r="X39" s="70"/>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5" customFormat="1" ht="12.75" customHeight="1">
      <c r="A40" s="70"/>
      <c r="B40" s="70"/>
      <c r="D40" s="70"/>
      <c r="F40" s="70"/>
      <c r="H40" s="70"/>
      <c r="J40" s="70"/>
      <c r="L40" s="70"/>
      <c r="N40" s="70"/>
      <c r="P40" s="70"/>
      <c r="R40" s="70"/>
      <c r="T40" s="70"/>
      <c r="U40" s="6"/>
      <c r="V40" s="70"/>
      <c r="W40" s="6"/>
      <c r="X40" s="70"/>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5" customFormat="1" ht="12.75" customHeight="1">
      <c r="A41" s="70"/>
      <c r="B41" s="70"/>
      <c r="D41" s="70"/>
      <c r="F41" s="70"/>
      <c r="H41" s="70"/>
      <c r="J41" s="70"/>
      <c r="L41" s="70"/>
      <c r="N41" s="70"/>
      <c r="P41" s="70"/>
      <c r="R41" s="70"/>
      <c r="T41" s="70"/>
      <c r="U41" s="6"/>
      <c r="V41" s="70"/>
      <c r="W41" s="6"/>
      <c r="X41" s="70"/>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5" customFormat="1" ht="12.75" customHeight="1">
      <c r="A42" s="70"/>
      <c r="B42" s="70"/>
      <c r="D42" s="70"/>
      <c r="F42" s="70"/>
      <c r="H42" s="70"/>
      <c r="J42" s="70"/>
      <c r="L42" s="70"/>
      <c r="N42" s="70"/>
      <c r="P42" s="70"/>
      <c r="R42" s="70"/>
      <c r="T42" s="70"/>
      <c r="U42" s="6"/>
      <c r="V42" s="70"/>
      <c r="W42" s="6"/>
      <c r="X42" s="70"/>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5" customFormat="1" ht="12.75" customHeight="1">
      <c r="A43" s="70"/>
      <c r="B43" s="70"/>
      <c r="D43" s="70"/>
      <c r="F43" s="70"/>
      <c r="H43" s="70"/>
      <c r="J43" s="70"/>
      <c r="L43" s="70"/>
      <c r="N43" s="70"/>
      <c r="P43" s="70"/>
      <c r="R43" s="70"/>
      <c r="T43" s="70"/>
      <c r="U43" s="6"/>
      <c r="V43" s="70"/>
      <c r="W43" s="6"/>
      <c r="X43" s="70"/>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5" customFormat="1" ht="12.75" customHeight="1">
      <c r="A44" s="70"/>
      <c r="B44" s="70"/>
      <c r="D44" s="70"/>
      <c r="F44" s="70"/>
      <c r="H44" s="70"/>
      <c r="J44" s="70"/>
      <c r="L44" s="70"/>
      <c r="N44" s="70"/>
      <c r="P44" s="70"/>
      <c r="R44" s="70"/>
      <c r="T44" s="70"/>
      <c r="U44" s="6"/>
      <c r="V44" s="70"/>
      <c r="W44" s="6"/>
      <c r="X44" s="70"/>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5" customFormat="1" ht="12.75" customHeight="1">
      <c r="A45" s="70"/>
      <c r="B45" s="70"/>
      <c r="D45" s="70"/>
      <c r="F45" s="70"/>
      <c r="H45" s="70"/>
      <c r="J45" s="70"/>
      <c r="L45" s="70"/>
      <c r="N45" s="70"/>
      <c r="P45" s="70"/>
      <c r="R45" s="70"/>
      <c r="T45" s="70"/>
      <c r="U45" s="6"/>
      <c r="V45" s="70"/>
      <c r="W45" s="6"/>
      <c r="X45" s="70"/>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5" customFormat="1" ht="12.75" customHeight="1">
      <c r="A46" s="70"/>
      <c r="B46" s="70"/>
      <c r="D46" s="70"/>
      <c r="F46" s="70"/>
      <c r="H46" s="70"/>
      <c r="J46" s="70"/>
      <c r="L46" s="70"/>
      <c r="N46" s="70"/>
      <c r="P46" s="70"/>
      <c r="R46" s="70"/>
      <c r="T46" s="70"/>
      <c r="U46" s="6"/>
      <c r="V46" s="70"/>
      <c r="W46" s="6"/>
      <c r="X46" s="70"/>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5" customFormat="1" ht="12.75" customHeight="1">
      <c r="A47" s="70"/>
      <c r="B47" s="70"/>
      <c r="D47" s="70"/>
      <c r="F47" s="70"/>
      <c r="H47" s="70"/>
      <c r="J47" s="70"/>
      <c r="L47" s="70"/>
      <c r="N47" s="70"/>
      <c r="P47" s="70"/>
      <c r="R47" s="70"/>
      <c r="T47" s="70"/>
      <c r="U47" s="6"/>
      <c r="V47" s="70"/>
      <c r="W47" s="6"/>
      <c r="X47" s="70"/>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5" customFormat="1" ht="12.75" customHeight="1">
      <c r="A48" s="70"/>
      <c r="B48" s="70"/>
      <c r="D48" s="70"/>
      <c r="F48" s="70"/>
      <c r="H48" s="70"/>
      <c r="J48" s="70"/>
      <c r="L48" s="70"/>
      <c r="N48" s="70"/>
      <c r="P48" s="70"/>
      <c r="R48" s="70"/>
      <c r="T48" s="70"/>
      <c r="U48" s="6"/>
      <c r="V48" s="70"/>
      <c r="W48" s="6"/>
      <c r="X48" s="70"/>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5" customFormat="1" ht="12.75" customHeight="1">
      <c r="A49" s="70"/>
      <c r="B49" s="70"/>
      <c r="D49" s="70"/>
      <c r="F49" s="70"/>
      <c r="H49" s="70"/>
      <c r="J49" s="70"/>
      <c r="L49" s="70"/>
      <c r="N49" s="70"/>
      <c r="P49" s="70"/>
      <c r="R49" s="70"/>
      <c r="T49" s="70"/>
      <c r="U49" s="6"/>
      <c r="V49" s="70"/>
      <c r="W49" s="6"/>
      <c r="X49" s="70"/>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5" customFormat="1" ht="12.75" customHeight="1">
      <c r="A50" s="70"/>
      <c r="B50" s="70"/>
      <c r="D50" s="70"/>
      <c r="F50" s="70"/>
      <c r="H50" s="70"/>
      <c r="J50" s="70"/>
      <c r="L50" s="70"/>
      <c r="N50" s="70"/>
      <c r="P50" s="70"/>
      <c r="R50" s="70"/>
      <c r="T50" s="70"/>
      <c r="U50" s="6"/>
      <c r="V50" s="70"/>
      <c r="W50" s="6"/>
      <c r="X50" s="70"/>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5" customFormat="1" ht="12.75" customHeight="1">
      <c r="A51" s="70"/>
      <c r="B51" s="70"/>
      <c r="D51" s="70"/>
      <c r="F51" s="70"/>
      <c r="H51" s="70"/>
      <c r="J51" s="70"/>
      <c r="L51" s="70"/>
      <c r="N51" s="70"/>
      <c r="P51" s="70"/>
      <c r="R51" s="70"/>
      <c r="T51" s="70"/>
      <c r="U51" s="6"/>
      <c r="V51" s="70"/>
      <c r="W51" s="6"/>
      <c r="X51" s="70"/>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5" customFormat="1" ht="12.75" customHeight="1">
      <c r="A52" s="70"/>
      <c r="B52" s="70"/>
      <c r="D52" s="70"/>
      <c r="F52" s="70"/>
      <c r="H52" s="70"/>
      <c r="J52" s="70"/>
      <c r="L52" s="70"/>
      <c r="N52" s="70"/>
      <c r="P52" s="70"/>
      <c r="R52" s="70"/>
      <c r="T52" s="70"/>
      <c r="U52" s="6"/>
      <c r="V52" s="70"/>
      <c r="W52" s="6"/>
      <c r="X52" s="70"/>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5" customFormat="1" ht="12.75" customHeight="1">
      <c r="A53" s="70"/>
      <c r="B53" s="70"/>
      <c r="D53" s="70"/>
      <c r="F53" s="70"/>
      <c r="H53" s="70"/>
      <c r="J53" s="70"/>
      <c r="L53" s="70"/>
      <c r="N53" s="70"/>
      <c r="P53" s="70"/>
      <c r="R53" s="70"/>
      <c r="T53" s="70"/>
      <c r="U53" s="6"/>
      <c r="V53" s="70"/>
      <c r="W53" s="6"/>
      <c r="X53" s="70"/>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5" customFormat="1" ht="12.75" customHeight="1">
      <c r="A54" s="70"/>
      <c r="B54" s="70"/>
      <c r="D54" s="70"/>
      <c r="F54" s="70"/>
      <c r="H54" s="70"/>
      <c r="J54" s="70"/>
      <c r="L54" s="70"/>
      <c r="N54" s="70"/>
      <c r="P54" s="70"/>
      <c r="R54" s="70"/>
      <c r="T54" s="70"/>
      <c r="U54" s="6"/>
      <c r="V54" s="70"/>
      <c r="W54" s="6"/>
      <c r="X54" s="70"/>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5" customFormat="1" ht="12.75" customHeight="1">
      <c r="A55" s="70"/>
      <c r="B55" s="70"/>
      <c r="D55" s="70"/>
      <c r="F55" s="70"/>
      <c r="H55" s="70"/>
      <c r="J55" s="70"/>
      <c r="L55" s="70"/>
      <c r="N55" s="70"/>
      <c r="P55" s="70"/>
      <c r="R55" s="70"/>
      <c r="T55" s="70"/>
      <c r="U55" s="6"/>
      <c r="V55" s="70"/>
      <c r="W55" s="6"/>
      <c r="X55" s="70"/>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5" customFormat="1">
      <c r="A56" s="70"/>
      <c r="B56" s="70"/>
      <c r="D56" s="70"/>
      <c r="F56" s="70"/>
      <c r="H56" s="70"/>
      <c r="J56" s="70"/>
      <c r="L56" s="70"/>
      <c r="N56" s="70"/>
      <c r="P56" s="70"/>
      <c r="R56" s="70"/>
      <c r="T56" s="70"/>
      <c r="U56" s="6"/>
      <c r="V56" s="70"/>
      <c r="W56" s="6"/>
      <c r="X56" s="70"/>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5" customFormat="1">
      <c r="A57" s="70"/>
      <c r="B57" s="70"/>
      <c r="D57" s="70"/>
      <c r="F57" s="70"/>
      <c r="H57" s="70"/>
      <c r="J57" s="70"/>
      <c r="L57" s="70"/>
      <c r="N57" s="70"/>
      <c r="P57" s="70"/>
      <c r="R57" s="70"/>
      <c r="T57" s="70"/>
      <c r="U57" s="6"/>
      <c r="V57" s="70"/>
      <c r="W57" s="6"/>
      <c r="X57" s="70"/>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5" customFormat="1">
      <c r="A58" s="70"/>
      <c r="B58" s="70"/>
      <c r="D58" s="70"/>
      <c r="F58" s="70"/>
      <c r="H58" s="70"/>
      <c r="J58" s="70"/>
      <c r="L58" s="70"/>
      <c r="N58" s="70"/>
      <c r="P58" s="70"/>
      <c r="R58" s="70"/>
      <c r="T58" s="70"/>
      <c r="U58" s="6"/>
      <c r="V58" s="70"/>
      <c r="W58" s="6"/>
      <c r="X58" s="70"/>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5" customFormat="1">
      <c r="A59" s="70"/>
      <c r="B59" s="70"/>
      <c r="D59" s="70"/>
      <c r="F59" s="70"/>
      <c r="H59" s="70"/>
      <c r="J59" s="70"/>
      <c r="L59" s="70"/>
      <c r="N59" s="70"/>
      <c r="P59" s="70"/>
      <c r="R59" s="70"/>
      <c r="T59" s="70"/>
      <c r="U59" s="6"/>
      <c r="V59" s="70"/>
      <c r="W59" s="6"/>
      <c r="X59" s="70"/>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5" customFormat="1">
      <c r="A60" s="70"/>
      <c r="B60" s="70"/>
      <c r="D60" s="70"/>
      <c r="F60" s="70"/>
      <c r="H60" s="70"/>
      <c r="J60" s="70"/>
      <c r="L60" s="70"/>
      <c r="N60" s="70"/>
      <c r="P60" s="70"/>
      <c r="R60" s="70"/>
      <c r="T60" s="70"/>
      <c r="U60" s="6"/>
      <c r="V60" s="70"/>
      <c r="W60" s="6"/>
      <c r="X60" s="70"/>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5" customFormat="1">
      <c r="A61" s="70"/>
      <c r="B61" s="70"/>
      <c r="D61" s="70"/>
      <c r="F61" s="70"/>
      <c r="H61" s="70"/>
      <c r="J61" s="70"/>
      <c r="L61" s="70"/>
      <c r="N61" s="70"/>
      <c r="P61" s="70"/>
      <c r="R61" s="70"/>
      <c r="T61" s="70"/>
      <c r="U61" s="6"/>
      <c r="V61" s="70"/>
      <c r="W61" s="6"/>
      <c r="X61" s="70"/>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5" customFormat="1">
      <c r="A62" s="70"/>
      <c r="B62" s="70"/>
      <c r="D62" s="70"/>
      <c r="F62" s="70"/>
      <c r="H62" s="70"/>
      <c r="J62" s="70"/>
      <c r="L62" s="70"/>
      <c r="N62" s="70"/>
      <c r="P62" s="70"/>
      <c r="R62" s="70"/>
      <c r="T62" s="70"/>
      <c r="U62" s="6"/>
      <c r="V62" s="70"/>
      <c r="W62" s="6"/>
      <c r="X62" s="70"/>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5" customFormat="1">
      <c r="A63" s="70"/>
      <c r="B63" s="70"/>
      <c r="D63" s="70"/>
      <c r="F63" s="70"/>
      <c r="H63" s="70"/>
      <c r="J63" s="70"/>
      <c r="L63" s="70"/>
      <c r="N63" s="70"/>
      <c r="P63" s="70"/>
      <c r="R63" s="70"/>
      <c r="T63" s="70"/>
      <c r="U63" s="6"/>
      <c r="V63" s="70"/>
      <c r="W63" s="6"/>
      <c r="X63" s="70"/>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5" customFormat="1">
      <c r="A64" s="70"/>
      <c r="B64" s="70"/>
      <c r="D64" s="70"/>
      <c r="F64" s="70"/>
      <c r="H64" s="70"/>
      <c r="J64" s="70"/>
      <c r="L64" s="70"/>
      <c r="N64" s="70"/>
      <c r="P64" s="70"/>
      <c r="R64" s="70"/>
      <c r="T64" s="70"/>
      <c r="U64" s="6"/>
      <c r="V64" s="70"/>
      <c r="W64" s="6"/>
      <c r="X64" s="70"/>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5" customFormat="1">
      <c r="A65" s="70"/>
      <c r="B65" s="70"/>
      <c r="D65" s="70"/>
      <c r="F65" s="70"/>
      <c r="H65" s="70"/>
      <c r="J65" s="70"/>
      <c r="L65" s="70"/>
      <c r="N65" s="70"/>
      <c r="P65" s="70"/>
      <c r="R65" s="70"/>
      <c r="T65" s="70"/>
      <c r="U65" s="6"/>
      <c r="V65" s="70"/>
      <c r="W65" s="6"/>
      <c r="X65" s="70"/>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5" customFormat="1">
      <c r="A66" s="70"/>
      <c r="B66" s="70"/>
      <c r="D66" s="70"/>
      <c r="F66" s="70"/>
      <c r="H66" s="70"/>
      <c r="J66" s="70"/>
      <c r="L66" s="70"/>
      <c r="N66" s="70"/>
      <c r="P66" s="70"/>
      <c r="R66" s="70"/>
      <c r="T66" s="70"/>
      <c r="U66" s="6"/>
      <c r="V66" s="70"/>
      <c r="W66" s="6"/>
      <c r="X66" s="70"/>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5" customFormat="1">
      <c r="A67" s="70"/>
      <c r="B67" s="70"/>
      <c r="D67" s="70"/>
      <c r="F67" s="70"/>
      <c r="H67" s="70"/>
      <c r="J67" s="70"/>
      <c r="L67" s="70"/>
      <c r="N67" s="70"/>
      <c r="P67" s="70"/>
      <c r="R67" s="70"/>
      <c r="T67" s="70"/>
      <c r="U67" s="6"/>
      <c r="V67" s="70"/>
      <c r="W67" s="6"/>
      <c r="X67" s="70"/>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5" customFormat="1">
      <c r="A68" s="70"/>
      <c r="B68" s="70"/>
      <c r="D68" s="70"/>
      <c r="F68" s="70"/>
      <c r="H68" s="70"/>
      <c r="J68" s="70"/>
      <c r="L68" s="70"/>
      <c r="N68" s="70"/>
      <c r="P68" s="70"/>
      <c r="R68" s="70"/>
      <c r="T68" s="70"/>
      <c r="U68" s="6"/>
      <c r="V68" s="70"/>
      <c r="W68" s="6"/>
      <c r="X68" s="70"/>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5" customFormat="1">
      <c r="A69" s="70"/>
      <c r="B69" s="70"/>
      <c r="D69" s="70"/>
      <c r="F69" s="70"/>
      <c r="H69" s="70"/>
      <c r="J69" s="70"/>
      <c r="L69" s="70"/>
      <c r="N69" s="70"/>
      <c r="P69" s="70"/>
      <c r="R69" s="70"/>
      <c r="T69" s="70"/>
      <c r="U69" s="6"/>
      <c r="V69" s="70"/>
      <c r="W69" s="6"/>
      <c r="X69" s="70"/>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5" customFormat="1">
      <c r="A70" s="70"/>
      <c r="B70" s="70"/>
      <c r="D70" s="70"/>
      <c r="F70" s="70"/>
      <c r="H70" s="70"/>
      <c r="J70" s="70"/>
      <c r="L70" s="70"/>
      <c r="N70" s="70"/>
      <c r="P70" s="70"/>
      <c r="R70" s="70"/>
      <c r="T70" s="70"/>
      <c r="U70" s="6"/>
      <c r="V70" s="70"/>
      <c r="W70" s="6"/>
      <c r="X70" s="70"/>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5" customFormat="1">
      <c r="A71" s="70"/>
      <c r="B71" s="70"/>
      <c r="D71" s="70"/>
      <c r="F71" s="70"/>
      <c r="H71" s="70"/>
      <c r="J71" s="70"/>
      <c r="L71" s="70"/>
      <c r="N71" s="70"/>
      <c r="P71" s="70"/>
      <c r="R71" s="70"/>
      <c r="T71" s="70"/>
      <c r="U71" s="6"/>
      <c r="V71" s="70"/>
      <c r="W71" s="6"/>
      <c r="X71" s="70"/>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5" customFormat="1">
      <c r="A72" s="70"/>
      <c r="B72" s="70"/>
      <c r="D72" s="70"/>
      <c r="F72" s="70"/>
      <c r="H72" s="70"/>
      <c r="J72" s="70"/>
      <c r="L72" s="70"/>
      <c r="N72" s="70"/>
      <c r="P72" s="70"/>
      <c r="R72" s="70"/>
      <c r="T72" s="70"/>
      <c r="U72" s="6"/>
      <c r="V72" s="70"/>
      <c r="W72" s="6"/>
      <c r="X72" s="70"/>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5" customFormat="1">
      <c r="A73" s="70"/>
      <c r="B73" s="70"/>
      <c r="D73" s="70"/>
      <c r="F73" s="70"/>
      <c r="H73" s="70"/>
      <c r="J73" s="70"/>
      <c r="L73" s="70"/>
      <c r="N73" s="70"/>
      <c r="P73" s="70"/>
      <c r="R73" s="70"/>
      <c r="T73" s="70"/>
      <c r="U73" s="6"/>
      <c r="V73" s="70"/>
      <c r="W73" s="6"/>
      <c r="X73" s="70"/>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5" customFormat="1">
      <c r="A74" s="70"/>
      <c r="B74" s="70"/>
      <c r="D74" s="70"/>
      <c r="F74" s="70"/>
      <c r="H74" s="70"/>
      <c r="J74" s="70"/>
      <c r="L74" s="70"/>
      <c r="N74" s="70"/>
      <c r="P74" s="70"/>
      <c r="R74" s="70"/>
      <c r="T74" s="70"/>
      <c r="U74" s="6"/>
      <c r="V74" s="70"/>
      <c r="W74" s="6"/>
      <c r="X74" s="70"/>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5" customFormat="1">
      <c r="A75" s="70"/>
      <c r="B75" s="70"/>
      <c r="D75" s="70"/>
      <c r="F75" s="70"/>
      <c r="H75" s="70"/>
      <c r="J75" s="70"/>
      <c r="L75" s="70"/>
      <c r="N75" s="70"/>
      <c r="P75" s="70"/>
      <c r="R75" s="70"/>
      <c r="T75" s="70"/>
      <c r="U75" s="6"/>
      <c r="V75" s="70"/>
      <c r="W75" s="6"/>
      <c r="X75" s="70"/>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5" customFormat="1">
      <c r="A76" s="70"/>
      <c r="B76" s="70"/>
      <c r="D76" s="70"/>
      <c r="F76" s="70"/>
      <c r="H76" s="70"/>
      <c r="J76" s="70"/>
      <c r="L76" s="70"/>
      <c r="N76" s="70"/>
      <c r="P76" s="70"/>
      <c r="R76" s="70"/>
      <c r="T76" s="70"/>
      <c r="U76" s="6"/>
      <c r="V76" s="70"/>
      <c r="W76" s="6"/>
      <c r="X76" s="70"/>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5" customFormat="1">
      <c r="A77" s="70"/>
      <c r="B77" s="70"/>
      <c r="D77" s="70"/>
      <c r="F77" s="70"/>
      <c r="H77" s="70"/>
      <c r="J77" s="70"/>
      <c r="L77" s="70"/>
      <c r="N77" s="70"/>
      <c r="P77" s="70"/>
      <c r="R77" s="70"/>
      <c r="T77" s="70"/>
      <c r="U77" s="6"/>
      <c r="V77" s="70"/>
      <c r="W77" s="6"/>
      <c r="X77" s="70"/>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5" customFormat="1">
      <c r="A78" s="70"/>
      <c r="B78" s="70"/>
      <c r="D78" s="70"/>
      <c r="F78" s="70"/>
      <c r="H78" s="70"/>
      <c r="J78" s="70"/>
      <c r="L78" s="70"/>
      <c r="N78" s="70"/>
      <c r="P78" s="70"/>
      <c r="R78" s="70"/>
      <c r="T78" s="70"/>
      <c r="U78" s="6"/>
      <c r="V78" s="70"/>
      <c r="W78" s="6"/>
      <c r="X78" s="70"/>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s="55" customFormat="1">
      <c r="A79" s="70"/>
      <c r="B79" s="70"/>
      <c r="D79" s="70"/>
      <c r="F79" s="70"/>
      <c r="H79" s="70"/>
      <c r="J79" s="70"/>
      <c r="L79" s="70"/>
      <c r="N79" s="70"/>
      <c r="P79" s="70"/>
      <c r="R79" s="70"/>
      <c r="T79" s="70"/>
      <c r="U79" s="6"/>
      <c r="V79" s="70"/>
      <c r="W79" s="6"/>
      <c r="X79" s="70"/>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row>
    <row r="80" spans="1:115">
      <c r="A80" s="70"/>
      <c r="B80" s="70"/>
      <c r="D80" s="70"/>
      <c r="F80" s="70"/>
      <c r="H80" s="70"/>
      <c r="J80" s="70"/>
      <c r="L80" s="70"/>
      <c r="N80" s="70"/>
      <c r="P80" s="70"/>
      <c r="R80" s="70"/>
      <c r="T80" s="70"/>
      <c r="V80" s="70"/>
      <c r="X80" s="70"/>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K127"/>
  <sheetViews>
    <sheetView showGridLines="0" zoomScaleNormal="100" workbookViewId="0">
      <pane xSplit="1" ySplit="4" topLeftCell="B5" activePane="bottomRight" state="frozen"/>
      <selection pane="topRight" activeCell="B1" sqref="B1"/>
      <selection pane="bottomLeft" activeCell="A7" sqref="A7"/>
      <selection pane="bottomRight"/>
    </sheetView>
  </sheetViews>
  <sheetFormatPr baseColWidth="10" defaultColWidth="12.7109375" defaultRowHeight="12.75"/>
  <cols>
    <col min="1" max="1" width="69.7109375" style="38" customWidth="1"/>
    <col min="2" max="2" width="2.7109375" style="55" customWidth="1"/>
    <col min="3" max="3" width="8.7109375" style="55" customWidth="1"/>
    <col min="4" max="4" width="2.7109375" style="55" customWidth="1"/>
    <col min="5" max="5" width="8.7109375" style="55" customWidth="1"/>
    <col min="6" max="6" width="2.7109375" style="55" customWidth="1"/>
    <col min="7" max="7" width="8.7109375" style="55" customWidth="1"/>
    <col min="8" max="8" width="2.7109375" style="55" customWidth="1"/>
    <col min="9" max="9" width="8.7109375" style="55" customWidth="1"/>
    <col min="10" max="10" width="2.7109375" style="55" customWidth="1"/>
    <col min="11" max="11" width="8.7109375" style="55" customWidth="1"/>
    <col min="12" max="12" width="2.7109375" style="55" customWidth="1"/>
    <col min="13" max="13" width="8.7109375" style="55" customWidth="1"/>
    <col min="14" max="14" width="2.7109375" style="55" customWidth="1"/>
    <col min="15" max="15" width="8.7109375" style="55" customWidth="1"/>
    <col min="16" max="16" width="2.7109375" style="55" customWidth="1"/>
    <col min="17" max="17" width="8.7109375" style="55" customWidth="1"/>
    <col min="18" max="18" width="2.7109375" style="55" customWidth="1"/>
    <col min="19" max="19" width="8.7109375" style="55" customWidth="1"/>
    <col min="20" max="20" width="2.7109375" style="55" customWidth="1"/>
    <col min="21" max="21" width="8.7109375" style="55" customWidth="1"/>
    <col min="22" max="22" width="2.7109375" style="55" customWidth="1"/>
    <col min="23" max="23" width="8.7109375" style="6" customWidth="1"/>
    <col min="24" max="24" width="1.7109375" style="6" customWidth="1"/>
    <col min="25" max="25" width="14.5703125" style="6" bestFit="1"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87" s="8" customFormat="1" ht="18">
      <c r="A1" s="213" t="s">
        <v>157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8" t="s">
        <v>158</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13" customFormat="1" ht="9" customHeight="1" thickBot="1">
      <c r="A3" s="6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87" s="54" customFormat="1" ht="15" customHeight="1" thickBot="1">
      <c r="A4" s="308" t="s">
        <v>143</v>
      </c>
      <c r="B4" s="330"/>
      <c r="C4" s="309" t="s">
        <v>91</v>
      </c>
      <c r="D4" s="330"/>
      <c r="E4" s="309" t="s">
        <v>92</v>
      </c>
      <c r="F4" s="330"/>
      <c r="G4" s="309" t="s">
        <v>93</v>
      </c>
      <c r="H4" s="330"/>
      <c r="I4" s="309" t="s">
        <v>94</v>
      </c>
      <c r="J4" s="330"/>
      <c r="K4" s="350">
        <v>2015</v>
      </c>
      <c r="L4" s="330"/>
      <c r="M4" s="309" t="s">
        <v>110</v>
      </c>
      <c r="N4" s="330"/>
      <c r="O4" s="309" t="s">
        <v>111</v>
      </c>
      <c r="P4" s="330"/>
      <c r="Q4" s="309" t="s">
        <v>112</v>
      </c>
      <c r="R4" s="330"/>
      <c r="S4" s="309" t="s">
        <v>113</v>
      </c>
      <c r="T4" s="330"/>
      <c r="U4" s="350">
        <v>2016</v>
      </c>
      <c r="V4" s="351"/>
      <c r="W4" s="350" t="s">
        <v>102</v>
      </c>
    </row>
    <row r="5" spans="1:87" s="43" customFormat="1" ht="12.75" customHeight="1" thickBot="1">
      <c r="A5" s="64" t="s">
        <v>49</v>
      </c>
      <c r="B5" s="59"/>
      <c r="C5" s="63">
        <v>37769.007899999997</v>
      </c>
      <c r="D5" s="59"/>
      <c r="E5" s="63">
        <v>30169.56455000001</v>
      </c>
      <c r="F5" s="59"/>
      <c r="G5" s="63">
        <v>27530.705659999992</v>
      </c>
      <c r="H5" s="59"/>
      <c r="I5" s="63">
        <v>29720.961379999993</v>
      </c>
      <c r="J5" s="59"/>
      <c r="K5" s="334">
        <f>SUM(C5:I5)</f>
        <v>125190.23948999999</v>
      </c>
      <c r="L5" s="59"/>
      <c r="M5" s="63">
        <v>35357.144650000002</v>
      </c>
      <c r="N5" s="59"/>
      <c r="O5" s="63">
        <v>29402.034289999996</v>
      </c>
      <c r="P5" s="59"/>
      <c r="Q5" s="63">
        <v>27665.918150000012</v>
      </c>
      <c r="R5" s="59"/>
      <c r="S5" s="63">
        <v>29991.013129999992</v>
      </c>
      <c r="T5" s="59"/>
      <c r="U5" s="334">
        <f>SUM(M5:S5)</f>
        <v>122416.11022</v>
      </c>
      <c r="V5" s="341"/>
      <c r="W5" s="352">
        <f>IFERROR(IF((OR((U5/K5)-1&lt;-Index!$H$4,(U5/K5)-1&gt;Index!$H$4,AND(U5&lt;0,K5&gt;0),AND(U5&gt;0,K5&lt;0))),"n.m.",(U5/K5)-1),"n.m.")</f>
        <v>-2.2159309554013462E-2</v>
      </c>
    </row>
    <row r="6" spans="1:87" s="38" customFormat="1" ht="12.75" customHeight="1">
      <c r="A6" s="28" t="s">
        <v>3</v>
      </c>
      <c r="B6" s="58"/>
      <c r="C6" s="29">
        <v>18271.601569999999</v>
      </c>
      <c r="D6" s="58"/>
      <c r="E6" s="29">
        <v>17262.957829999999</v>
      </c>
      <c r="F6" s="58"/>
      <c r="G6" s="29">
        <v>17157.201569999997</v>
      </c>
      <c r="H6" s="58"/>
      <c r="I6" s="29">
        <v>17952.741090000003</v>
      </c>
      <c r="J6" s="58"/>
      <c r="K6" s="335">
        <f>SUM(C6:I6)</f>
        <v>70644.502059999999</v>
      </c>
      <c r="L6" s="58"/>
      <c r="M6" s="29">
        <v>17413.496440000003</v>
      </c>
      <c r="N6" s="58"/>
      <c r="O6" s="29">
        <v>17166.518449999996</v>
      </c>
      <c r="P6" s="58"/>
      <c r="Q6" s="29">
        <v>17345.033880000003</v>
      </c>
      <c r="R6" s="58"/>
      <c r="S6" s="29">
        <v>18431.660540000004</v>
      </c>
      <c r="T6" s="58"/>
      <c r="U6" s="335">
        <f>SUM(M6:S6)</f>
        <v>70356.709310000006</v>
      </c>
      <c r="V6" s="353"/>
      <c r="W6" s="352">
        <f>IFERROR(IF((OR((U6/K6)-1&lt;-Index!$H$4,(U6/K6)-1&gt;Index!$H$4,AND(U6&lt;0,K6&gt;0),AND(U6&gt;0,K6&lt;0))),"n.m.",(U6/K6)-1),"n.m.")</f>
        <v>-4.0738166680764909E-3</v>
      </c>
    </row>
    <row r="7" spans="1:87" ht="12.75" customHeight="1">
      <c r="A7" s="310" t="s">
        <v>52</v>
      </c>
      <c r="C7" s="311"/>
      <c r="E7" s="311"/>
      <c r="G7" s="311"/>
      <c r="I7" s="311"/>
      <c r="K7" s="336"/>
      <c r="M7" s="311"/>
      <c r="O7" s="311"/>
      <c r="Q7" s="311"/>
      <c r="S7" s="311"/>
      <c r="U7" s="336"/>
      <c r="V7" s="343"/>
      <c r="W7" s="354"/>
    </row>
    <row r="8" spans="1:87" s="38" customFormat="1" ht="12.75" customHeight="1">
      <c r="A8" s="312" t="s">
        <v>4</v>
      </c>
      <c r="B8" s="58"/>
      <c r="C8" s="313">
        <v>5472.7841500000004</v>
      </c>
      <c r="D8" s="58"/>
      <c r="E8" s="313">
        <v>6015.886230000001</v>
      </c>
      <c r="F8" s="58"/>
      <c r="G8" s="313">
        <v>5631.8177499999965</v>
      </c>
      <c r="H8" s="58"/>
      <c r="I8" s="313">
        <v>5522.990810000003</v>
      </c>
      <c r="J8" s="58"/>
      <c r="K8" s="255">
        <f t="shared" ref="K8:K24" si="0">SUM(C8:I8)</f>
        <v>22643.478940000001</v>
      </c>
      <c r="L8" s="58"/>
      <c r="M8" s="313">
        <v>5494.7546299999995</v>
      </c>
      <c r="N8" s="58"/>
      <c r="O8" s="313">
        <v>5620.4352700000018</v>
      </c>
      <c r="P8" s="58"/>
      <c r="Q8" s="313">
        <v>5458.5084499999975</v>
      </c>
      <c r="R8" s="58"/>
      <c r="S8" s="313">
        <v>5575.5525999999991</v>
      </c>
      <c r="T8" s="58"/>
      <c r="U8" s="255">
        <f t="shared" ref="U8:U25" si="1">SUM(M8:S8)</f>
        <v>22149.250949999998</v>
      </c>
      <c r="V8" s="353"/>
      <c r="W8" s="354">
        <f>IFERROR(IF((OR((U8/K8)-1&lt;-Index!$H$4,(U8/K8)-1&gt;Index!$H$4,AND(U8&lt;0,K8&gt;0),AND(U8&gt;0,K8&lt;0))),"n.m.",(U8/K8)-1),"n.m.")</f>
        <v>-2.1826504280088477E-2</v>
      </c>
    </row>
    <row r="9" spans="1:87" s="38" customFormat="1" ht="12.75" customHeight="1">
      <c r="A9" s="312" t="s">
        <v>30</v>
      </c>
      <c r="B9" s="58"/>
      <c r="C9" s="313">
        <v>683.35292000000004</v>
      </c>
      <c r="D9" s="58"/>
      <c r="E9" s="313">
        <v>-1330.009</v>
      </c>
      <c r="F9" s="58"/>
      <c r="G9" s="313">
        <v>-1253.9327500000002</v>
      </c>
      <c r="H9" s="58"/>
      <c r="I9" s="313">
        <v>-188.2623000000001</v>
      </c>
      <c r="J9" s="58"/>
      <c r="K9" s="255">
        <f t="shared" si="0"/>
        <v>-2088.85113</v>
      </c>
      <c r="L9" s="58"/>
      <c r="M9" s="313">
        <v>-284.88319999999999</v>
      </c>
      <c r="N9" s="58"/>
      <c r="O9" s="313">
        <v>-200.17239000000006</v>
      </c>
      <c r="P9" s="58"/>
      <c r="Q9" s="313">
        <v>-284.31764999999996</v>
      </c>
      <c r="R9" s="58"/>
      <c r="S9" s="313">
        <v>-241.04994999999997</v>
      </c>
      <c r="T9" s="58"/>
      <c r="U9" s="255">
        <f t="shared" si="1"/>
        <v>-1010.42319</v>
      </c>
      <c r="V9" s="353"/>
      <c r="W9" s="354">
        <f>IFERROR(IF((OR((U9/K9)-1&lt;-Index!$H$4,(U9/K9)-1&gt;Index!$H$4,AND(U9&lt;0,K9&gt;0),AND(U9&gt;0,K9&lt;0))),"n.m.",(U9/K9)-1),"n.m.")</f>
        <v>-0.51627802695542024</v>
      </c>
    </row>
    <row r="10" spans="1:87" s="38" customFormat="1" ht="12.75" customHeight="1">
      <c r="A10" s="312" t="s">
        <v>34</v>
      </c>
      <c r="B10" s="58"/>
      <c r="C10" s="313">
        <v>2518.6878299999998</v>
      </c>
      <c r="D10" s="58"/>
      <c r="E10" s="313">
        <v>1670.22804</v>
      </c>
      <c r="F10" s="58"/>
      <c r="G10" s="313">
        <v>1279.1285400000006</v>
      </c>
      <c r="H10" s="58"/>
      <c r="I10" s="313">
        <v>1258.2614899999999</v>
      </c>
      <c r="J10" s="58"/>
      <c r="K10" s="255">
        <f t="shared" si="0"/>
        <v>6726.3059000000003</v>
      </c>
      <c r="L10" s="58"/>
      <c r="M10" s="313">
        <v>2115.3061000000002</v>
      </c>
      <c r="N10" s="58"/>
      <c r="O10" s="313">
        <v>1194.3782799999994</v>
      </c>
      <c r="P10" s="58"/>
      <c r="Q10" s="313">
        <v>1704.4602300000006</v>
      </c>
      <c r="R10" s="58"/>
      <c r="S10" s="313">
        <v>1885.9635499999995</v>
      </c>
      <c r="T10" s="58"/>
      <c r="U10" s="255">
        <f t="shared" si="1"/>
        <v>6900.1081599999998</v>
      </c>
      <c r="V10" s="353"/>
      <c r="W10" s="354">
        <f>IFERROR(IF((OR((U10/K10)-1&lt;-Index!$H$4,(U10/K10)-1&gt;Index!$H$4,AND(U10&lt;0,K10&gt;0),AND(U10&gt;0,K10&lt;0))),"n.m.",(U10/K10)-1),"n.m.")</f>
        <v>2.5839184625843448E-2</v>
      </c>
    </row>
    <row r="11" spans="1:87" s="38" customFormat="1" ht="12.75" customHeight="1">
      <c r="A11" s="312" t="s">
        <v>38</v>
      </c>
      <c r="B11" s="58"/>
      <c r="C11" s="313">
        <v>-102.88360999999998</v>
      </c>
      <c r="D11" s="58"/>
      <c r="E11" s="313">
        <v>-95.776760000000024</v>
      </c>
      <c r="F11" s="58"/>
      <c r="G11" s="313">
        <v>-85.833370000000002</v>
      </c>
      <c r="H11" s="58"/>
      <c r="I11" s="313">
        <v>-90.801169999999956</v>
      </c>
      <c r="J11" s="58"/>
      <c r="K11" s="255">
        <f t="shared" si="0"/>
        <v>-375.29490999999996</v>
      </c>
      <c r="L11" s="58"/>
      <c r="M11" s="313">
        <v>-94.553799999999995</v>
      </c>
      <c r="N11" s="58"/>
      <c r="O11" s="313">
        <v>-93.239380000000068</v>
      </c>
      <c r="P11" s="58"/>
      <c r="Q11" s="313">
        <v>-83.011689999999874</v>
      </c>
      <c r="R11" s="58"/>
      <c r="S11" s="313">
        <v>-78.322800000000143</v>
      </c>
      <c r="T11" s="58"/>
      <c r="U11" s="255">
        <f t="shared" si="1"/>
        <v>-349.12767000000008</v>
      </c>
      <c r="V11" s="353"/>
      <c r="W11" s="354">
        <f>IFERROR(IF((OR((U11/K11)-1&lt;-Index!$H$4,(U11/K11)-1&gt;Index!$H$4,AND(U11&lt;0,K11&gt;0),AND(U11&gt;0,K11&lt;0))),"n.m.",(U11/K11)-1),"n.m.")</f>
        <v>-6.9724473481401317E-2</v>
      </c>
    </row>
    <row r="12" spans="1:87" s="38" customFormat="1" ht="12.75" customHeight="1">
      <c r="A12" s="312" t="s">
        <v>35</v>
      </c>
      <c r="B12" s="58"/>
      <c r="C12" s="313">
        <v>-89.306660000000008</v>
      </c>
      <c r="D12" s="58"/>
      <c r="E12" s="313">
        <v>-112.94534</v>
      </c>
      <c r="F12" s="58"/>
      <c r="G12" s="313">
        <v>-835.39013</v>
      </c>
      <c r="H12" s="58"/>
      <c r="I12" s="313">
        <v>-220.14449999999988</v>
      </c>
      <c r="J12" s="58"/>
      <c r="K12" s="255">
        <f t="shared" si="0"/>
        <v>-1257.7866299999998</v>
      </c>
      <c r="L12" s="58"/>
      <c r="M12" s="313">
        <v>-449.73609000000005</v>
      </c>
      <c r="N12" s="58"/>
      <c r="O12" s="313">
        <v>-527.05234999999993</v>
      </c>
      <c r="P12" s="58"/>
      <c r="Q12" s="313">
        <v>-132.31190000000015</v>
      </c>
      <c r="R12" s="58"/>
      <c r="S12" s="313">
        <v>-150.20536999999968</v>
      </c>
      <c r="T12" s="58"/>
      <c r="U12" s="255">
        <f t="shared" si="1"/>
        <v>-1259.3057099999999</v>
      </c>
      <c r="V12" s="353"/>
      <c r="W12" s="354">
        <f>IFERROR(IF((OR((U12/K12)-1&lt;-Index!$H$4,(U12/K12)-1&gt;Index!$H$4,AND(U12&lt;0,K12&gt;0),AND(U12&gt;0,K12&lt;0))),"n.m.",(U12/K12)-1),"n.m.")</f>
        <v>1.2077406165464932E-3</v>
      </c>
    </row>
    <row r="13" spans="1:87" s="41" customFormat="1" ht="12.75" customHeight="1">
      <c r="A13" s="316" t="s">
        <v>12</v>
      </c>
      <c r="B13" s="59"/>
      <c r="C13" s="317">
        <v>-264.68781999999999</v>
      </c>
      <c r="D13" s="59"/>
      <c r="E13" s="317">
        <v>-295.42548000000011</v>
      </c>
      <c r="F13" s="59"/>
      <c r="G13" s="317">
        <v>-295.38483999999994</v>
      </c>
      <c r="H13" s="59"/>
      <c r="I13" s="317">
        <v>-359.49725999999998</v>
      </c>
      <c r="J13" s="59"/>
      <c r="K13" s="337">
        <f t="shared" si="0"/>
        <v>-1214.9954</v>
      </c>
      <c r="L13" s="59"/>
      <c r="M13" s="317">
        <v>-289.69779999999997</v>
      </c>
      <c r="N13" s="59"/>
      <c r="O13" s="317">
        <v>-311.05099000000001</v>
      </c>
      <c r="P13" s="59"/>
      <c r="Q13" s="317">
        <v>-304.90368999999998</v>
      </c>
      <c r="R13" s="59"/>
      <c r="S13" s="317">
        <v>-400.0925900000002</v>
      </c>
      <c r="T13" s="59"/>
      <c r="U13" s="337">
        <f t="shared" si="1"/>
        <v>-1305.7450700000002</v>
      </c>
      <c r="V13" s="341"/>
      <c r="W13" s="355">
        <f>IFERROR(IF((OR((U13/K13)-1&lt;-Index!$H$4,(U13/K13)-1&gt;Index!$H$4,AND(U13&lt;0,K13&gt;0),AND(U13&gt;0,K13&lt;0))),"n.m.",(U13/K13)-1),"n.m.")</f>
        <v>7.4691369201891789E-2</v>
      </c>
    </row>
    <row r="14" spans="1:87" s="5" customFormat="1">
      <c r="A14" s="320" t="s">
        <v>53</v>
      </c>
      <c r="B14" s="59"/>
      <c r="C14" s="321">
        <f>SUM(C8:C13)</f>
        <v>8217.9468099999995</v>
      </c>
      <c r="D14" s="59"/>
      <c r="E14" s="321">
        <f>SUM(E8:E13)</f>
        <v>5851.9576900000011</v>
      </c>
      <c r="F14" s="59"/>
      <c r="G14" s="321">
        <f>SUM(G8:G13)</f>
        <v>4440.4051999999974</v>
      </c>
      <c r="H14" s="59"/>
      <c r="I14" s="321">
        <f>SUM(I8:I13)</f>
        <v>5922.5470700000023</v>
      </c>
      <c r="J14" s="59"/>
      <c r="K14" s="338">
        <f t="shared" si="0"/>
        <v>24432.856769999999</v>
      </c>
      <c r="L14" s="59"/>
      <c r="M14" s="321">
        <f>SUM(M8:M13)</f>
        <v>6491.1898399999991</v>
      </c>
      <c r="N14" s="59"/>
      <c r="O14" s="321">
        <f>SUM(O8:O13)</f>
        <v>5683.2984400000014</v>
      </c>
      <c r="P14" s="59"/>
      <c r="Q14" s="321">
        <f>SUM(Q8:Q13)</f>
        <v>6358.4237499999972</v>
      </c>
      <c r="R14" s="59"/>
      <c r="S14" s="321">
        <f>SUM(S8:S13)</f>
        <v>6591.8454399999991</v>
      </c>
      <c r="T14" s="59"/>
      <c r="U14" s="338">
        <f t="shared" si="1"/>
        <v>25124.757469999997</v>
      </c>
      <c r="V14" s="341"/>
      <c r="W14" s="356">
        <f>IFERROR(IF((OR((U14/K14)-1&lt;-Index!$H$4,(U14/K14)-1&gt;Index!$H$4,AND(U14&lt;0,K14&gt;0),AND(U14&gt;0,K14&lt;0))),"n.m.",(U14/K14)-1),"n.m.")</f>
        <v>2.8318452750459855E-2</v>
      </c>
    </row>
    <row r="15" spans="1:87" s="38" customFormat="1" ht="12.75" customHeight="1">
      <c r="A15" s="318" t="s">
        <v>20</v>
      </c>
      <c r="B15" s="58"/>
      <c r="C15" s="319">
        <v>2643.9699100000003</v>
      </c>
      <c r="D15" s="58"/>
      <c r="E15" s="319">
        <v>2672.7632399999998</v>
      </c>
      <c r="F15" s="58"/>
      <c r="G15" s="319">
        <v>2745.8847100000003</v>
      </c>
      <c r="H15" s="58"/>
      <c r="I15" s="319">
        <v>2882.1356200000009</v>
      </c>
      <c r="J15" s="58"/>
      <c r="K15" s="339">
        <f t="shared" si="0"/>
        <v>10944.753480000001</v>
      </c>
      <c r="L15" s="58"/>
      <c r="M15" s="319">
        <v>2502.3795399999999</v>
      </c>
      <c r="N15" s="58"/>
      <c r="O15" s="319">
        <v>2604.2463799999996</v>
      </c>
      <c r="P15" s="58"/>
      <c r="Q15" s="319">
        <v>2743.7540900000004</v>
      </c>
      <c r="R15" s="58"/>
      <c r="S15" s="319">
        <v>2640.1286799999989</v>
      </c>
      <c r="T15" s="58"/>
      <c r="U15" s="339">
        <f t="shared" si="1"/>
        <v>10490.508689999999</v>
      </c>
      <c r="V15" s="353"/>
      <c r="W15" s="357">
        <f>IFERROR(IF((OR((U15/K15)-1&lt;-Index!$H$4,(U15/K15)-1&gt;Index!$H$4,AND(U15&lt;0,K15&gt;0),AND(U15&gt;0,K15&lt;0))),"n.m.",(U15/K15)-1),"n.m.")</f>
        <v>-4.1503428179544777E-2</v>
      </c>
    </row>
    <row r="16" spans="1:87" s="38" customFormat="1" ht="12.75" customHeight="1">
      <c r="A16" s="234" t="s">
        <v>0</v>
      </c>
      <c r="B16" s="58"/>
      <c r="C16" s="313">
        <v>8.4919100000000007</v>
      </c>
      <c r="D16" s="58"/>
      <c r="E16" s="313">
        <v>226.67192</v>
      </c>
      <c r="F16" s="58"/>
      <c r="G16" s="313">
        <v>-13.374359999999996</v>
      </c>
      <c r="H16" s="58"/>
      <c r="I16" s="313">
        <v>19.642179999999996</v>
      </c>
      <c r="J16" s="58"/>
      <c r="K16" s="255">
        <f t="shared" si="0"/>
        <v>241.43164999999999</v>
      </c>
      <c r="L16" s="58"/>
      <c r="M16" s="313">
        <v>9.1202500000000004</v>
      </c>
      <c r="N16" s="58"/>
      <c r="O16" s="313">
        <v>1.6212599999999995</v>
      </c>
      <c r="P16" s="58"/>
      <c r="Q16" s="313">
        <v>60.912779999999991</v>
      </c>
      <c r="R16" s="58"/>
      <c r="S16" s="313">
        <v>28.287360000000007</v>
      </c>
      <c r="T16" s="58"/>
      <c r="U16" s="255">
        <f t="shared" si="1"/>
        <v>99.941649999999996</v>
      </c>
      <c r="V16" s="353"/>
      <c r="W16" s="354">
        <f>IFERROR(IF((OR((U16/K16)-1&lt;-Index!$H$4,(U16/K16)-1&gt;Index!$H$4,AND(U16&lt;0,K16&gt;0),AND(U16&gt;0,K16&lt;0))),"n.m.",(U16/K16)-1),"n.m.")</f>
        <v>-0.58604578148722419</v>
      </c>
    </row>
    <row r="17" spans="1:23" s="38" customFormat="1" ht="12.75" customHeight="1">
      <c r="A17" s="234" t="s">
        <v>9</v>
      </c>
      <c r="B17" s="58"/>
      <c r="C17" s="313">
        <v>-12803.62759</v>
      </c>
      <c r="D17" s="58"/>
      <c r="E17" s="313">
        <v>-12294.17584</v>
      </c>
      <c r="F17" s="58"/>
      <c r="G17" s="313">
        <v>-12468.751660000002</v>
      </c>
      <c r="H17" s="58"/>
      <c r="I17" s="313">
        <v>-14135.89258</v>
      </c>
      <c r="J17" s="58"/>
      <c r="K17" s="255">
        <f t="shared" si="0"/>
        <v>-51702.447670000001</v>
      </c>
      <c r="L17" s="58"/>
      <c r="M17" s="313">
        <v>-12483.65732</v>
      </c>
      <c r="N17" s="58"/>
      <c r="O17" s="313">
        <v>-12802.306719999999</v>
      </c>
      <c r="P17" s="58"/>
      <c r="Q17" s="313">
        <v>-12693.258320000001</v>
      </c>
      <c r="R17" s="58"/>
      <c r="S17" s="313">
        <v>-15176.522250000002</v>
      </c>
      <c r="T17" s="58"/>
      <c r="U17" s="255">
        <f t="shared" si="1"/>
        <v>-53155.744610000002</v>
      </c>
      <c r="V17" s="353"/>
      <c r="W17" s="354">
        <f>IFERROR(IF((OR((U17/K17)-1&lt;-Index!$H$4,(U17/K17)-1&gt;Index!$H$4,AND(U17&lt;0,K17&gt;0),AND(U17&gt;0,K17&lt;0))),"n.m.",(U17/K17)-1),"n.m.")</f>
        <v>2.810886148516456E-2</v>
      </c>
    </row>
    <row r="18" spans="1:23" s="38" customFormat="1" ht="12.75" customHeight="1">
      <c r="A18" s="234" t="s">
        <v>10</v>
      </c>
      <c r="B18" s="58"/>
      <c r="C18" s="313">
        <v>-6139.2314999999999</v>
      </c>
      <c r="D18" s="58"/>
      <c r="E18" s="313">
        <v>-3559.7183299999997</v>
      </c>
      <c r="F18" s="58"/>
      <c r="G18" s="313">
        <v>-1986.1033599999992</v>
      </c>
      <c r="H18" s="58"/>
      <c r="I18" s="313">
        <v>-2379.5928600000025</v>
      </c>
      <c r="J18" s="58"/>
      <c r="K18" s="255">
        <f t="shared" si="0"/>
        <v>-14064.646050000001</v>
      </c>
      <c r="L18" s="58"/>
      <c r="M18" s="313">
        <v>-4413.3573299999998</v>
      </c>
      <c r="N18" s="58"/>
      <c r="O18" s="313">
        <v>-3120.52214</v>
      </c>
      <c r="P18" s="58"/>
      <c r="Q18" s="313">
        <v>-3750.6507899999997</v>
      </c>
      <c r="R18" s="58"/>
      <c r="S18" s="313">
        <v>-1888.5379100000009</v>
      </c>
      <c r="T18" s="58"/>
      <c r="U18" s="255">
        <f t="shared" si="1"/>
        <v>-13173.06817</v>
      </c>
      <c r="V18" s="353"/>
      <c r="W18" s="354">
        <f>IFERROR(IF((OR((U18/K18)-1&lt;-Index!$H$4,(U18/K18)-1&gt;Index!$H$4,AND(U18&lt;0,K18&gt;0),AND(U18&gt;0,K18&lt;0))),"n.m.",(U18/K18)-1),"n.m.")</f>
        <v>-6.339141965111883E-2</v>
      </c>
    </row>
    <row r="19" spans="1:23" s="38" customFormat="1" ht="12.75" customHeight="1">
      <c r="A19" s="234" t="s">
        <v>5</v>
      </c>
      <c r="B19" s="58"/>
      <c r="C19" s="313">
        <v>-7.5781800000000006</v>
      </c>
      <c r="D19" s="58"/>
      <c r="E19" s="313">
        <v>-16.884630000000001</v>
      </c>
      <c r="F19" s="58"/>
      <c r="G19" s="313">
        <v>-14.698939999999997</v>
      </c>
      <c r="H19" s="58"/>
      <c r="I19" s="313">
        <v>-20.526870000000002</v>
      </c>
      <c r="J19" s="58"/>
      <c r="K19" s="255">
        <f t="shared" si="0"/>
        <v>-59.68862</v>
      </c>
      <c r="L19" s="58"/>
      <c r="M19" s="313">
        <v>-9.5770800000000005</v>
      </c>
      <c r="N19" s="58"/>
      <c r="O19" s="313">
        <v>-14.509019999999998</v>
      </c>
      <c r="P19" s="58"/>
      <c r="Q19" s="313">
        <v>-4.6549700000000023</v>
      </c>
      <c r="R19" s="58"/>
      <c r="S19" s="313">
        <v>-17.540050000000001</v>
      </c>
      <c r="T19" s="58"/>
      <c r="U19" s="255">
        <f t="shared" si="1"/>
        <v>-46.281120000000001</v>
      </c>
      <c r="V19" s="353"/>
      <c r="W19" s="354">
        <f>IFERROR(IF((OR((U19/K19)-1&lt;-Index!$H$4,(U19/K19)-1&gt;Index!$H$4,AND(U19&lt;0,K19&gt;0),AND(U19&gt;0,K19&lt;0))),"n.m.",(U19/K19)-1),"n.m.")</f>
        <v>-0.22462405731611823</v>
      </c>
    </row>
    <row r="20" spans="1:23" s="38" customFormat="1" ht="22.5">
      <c r="A20" s="315" t="s">
        <v>95</v>
      </c>
      <c r="B20" s="58"/>
      <c r="C20" s="313">
        <v>-6303.3293400000002</v>
      </c>
      <c r="D20" s="58"/>
      <c r="E20" s="313">
        <v>-6286.4705199999989</v>
      </c>
      <c r="F20" s="58"/>
      <c r="G20" s="313">
        <v>-6427.6592999999993</v>
      </c>
      <c r="H20" s="58"/>
      <c r="I20" s="313">
        <v>-6711.6081400000039</v>
      </c>
      <c r="J20" s="58"/>
      <c r="K20" s="255">
        <f t="shared" si="0"/>
        <v>-25729.067300000002</v>
      </c>
      <c r="L20" s="58"/>
      <c r="M20" s="313">
        <v>-5835.2376100000001</v>
      </c>
      <c r="N20" s="58"/>
      <c r="O20" s="313">
        <v>-6337.9641699999993</v>
      </c>
      <c r="P20" s="58"/>
      <c r="Q20" s="313">
        <v>-6083.295180000001</v>
      </c>
      <c r="R20" s="58"/>
      <c r="S20" s="313">
        <v>-7046.7285000000011</v>
      </c>
      <c r="T20" s="58"/>
      <c r="U20" s="255">
        <f t="shared" si="1"/>
        <v>-25303.225460000001</v>
      </c>
      <c r="V20" s="353"/>
      <c r="W20" s="354">
        <f>IFERROR(IF((OR((U20/K20)-1&lt;-Index!$H$4,(U20/K20)-1&gt;Index!$H$4,AND(U20&lt;0,K20&gt;0),AND(U20&gt;0,K20&lt;0))),"n.m.",(U20/K20)-1),"n.m.")</f>
        <v>-1.6551001831302314E-2</v>
      </c>
    </row>
    <row r="21" spans="1:23" s="38" customFormat="1" ht="12.75" customHeight="1">
      <c r="A21" s="234" t="s">
        <v>13</v>
      </c>
      <c r="B21" s="58"/>
      <c r="C21" s="313">
        <v>-941.95281</v>
      </c>
      <c r="D21" s="58"/>
      <c r="E21" s="313">
        <v>-948.51088000000004</v>
      </c>
      <c r="F21" s="58"/>
      <c r="G21" s="313">
        <v>-951.97951000000012</v>
      </c>
      <c r="H21" s="58"/>
      <c r="I21" s="313">
        <v>-934.87798000000021</v>
      </c>
      <c r="J21" s="58"/>
      <c r="K21" s="255">
        <f t="shared" si="0"/>
        <v>-3777.3211800000004</v>
      </c>
      <c r="L21" s="58"/>
      <c r="M21" s="313">
        <v>-944.54611</v>
      </c>
      <c r="N21" s="58"/>
      <c r="O21" s="313">
        <v>-978.22840999999994</v>
      </c>
      <c r="P21" s="58"/>
      <c r="Q21" s="313">
        <v>-1045.1667299999999</v>
      </c>
      <c r="R21" s="58"/>
      <c r="S21" s="313">
        <v>-766.14953000000014</v>
      </c>
      <c r="T21" s="58"/>
      <c r="U21" s="255">
        <f t="shared" si="1"/>
        <v>-3734.09078</v>
      </c>
      <c r="V21" s="353"/>
      <c r="W21" s="354">
        <f>IFERROR(IF((OR((U21/K21)-1&lt;-Index!$H$4,(U21/K21)-1&gt;Index!$H$4,AND(U21&lt;0,K21&gt;0),AND(U21&gt;0,K21&lt;0))),"n.m.",(U21/K21)-1),"n.m.")</f>
        <v>-1.1444724432990938E-2</v>
      </c>
    </row>
    <row r="22" spans="1:23" s="41" customFormat="1" ht="12.75" customHeight="1">
      <c r="A22" s="234" t="s">
        <v>90</v>
      </c>
      <c r="B22" s="58"/>
      <c r="C22" s="313">
        <v>-4.6326999999999998</v>
      </c>
      <c r="D22" s="58"/>
      <c r="E22" s="313">
        <v>-4.6326999999999998</v>
      </c>
      <c r="F22" s="58"/>
      <c r="G22" s="313">
        <v>-4.6326900000000002</v>
      </c>
      <c r="H22" s="58"/>
      <c r="I22" s="313">
        <v>-4.6326999999999998</v>
      </c>
      <c r="J22" s="58"/>
      <c r="K22" s="255">
        <f t="shared" si="0"/>
        <v>-18.53079</v>
      </c>
      <c r="L22" s="58"/>
      <c r="M22" s="313">
        <v>-4.6326999999999998</v>
      </c>
      <c r="N22" s="58"/>
      <c r="O22" s="313">
        <v>-4.6326999999999998</v>
      </c>
      <c r="P22" s="58"/>
      <c r="Q22" s="313">
        <v>-4.6326900000000002</v>
      </c>
      <c r="R22" s="58"/>
      <c r="S22" s="313">
        <v>-4.6326999999999998</v>
      </c>
      <c r="T22" s="58"/>
      <c r="U22" s="255">
        <f t="shared" si="1"/>
        <v>-18.53079</v>
      </c>
      <c r="V22" s="353"/>
      <c r="W22" s="354">
        <f>IFERROR(IF((OR((U22/K22)-1&lt;-Index!$H$4,(U22/K22)-1&gt;Index!$H$4,AND(U22&lt;0,K22&gt;0),AND(U22&gt;0,K22&lt;0))),"n.m.",(U22/K22)-1),"n.m.")</f>
        <v>0</v>
      </c>
    </row>
    <row r="23" spans="1:23" s="38" customFormat="1" ht="12.75" customHeight="1">
      <c r="A23" s="234" t="s">
        <v>15</v>
      </c>
      <c r="B23" s="58"/>
      <c r="C23" s="313">
        <v>-90.366129999999998</v>
      </c>
      <c r="D23" s="58"/>
      <c r="E23" s="313">
        <v>-60.599510000000009</v>
      </c>
      <c r="F23" s="58"/>
      <c r="G23" s="313">
        <v>-39.504229999999978</v>
      </c>
      <c r="H23" s="58"/>
      <c r="I23" s="313">
        <v>-40.386830000000032</v>
      </c>
      <c r="J23" s="58"/>
      <c r="K23" s="255">
        <f t="shared" si="0"/>
        <v>-230.85670000000002</v>
      </c>
      <c r="L23" s="58"/>
      <c r="M23" s="313">
        <v>-5.2622799999999996</v>
      </c>
      <c r="N23" s="58"/>
      <c r="O23" s="313">
        <v>-88.787769999999995</v>
      </c>
      <c r="P23" s="58"/>
      <c r="Q23" s="313">
        <v>-56.130159999999989</v>
      </c>
      <c r="R23" s="58"/>
      <c r="S23" s="313">
        <v>-35.339010000000002</v>
      </c>
      <c r="T23" s="58"/>
      <c r="U23" s="255">
        <f t="shared" si="1"/>
        <v>-185.51921999999999</v>
      </c>
      <c r="V23" s="353"/>
      <c r="W23" s="354">
        <f>IFERROR(IF((OR((U23/K23)-1&lt;-Index!$H$4,(U23/K23)-1&gt;Index!$H$4,AND(U23&lt;0,K23&gt;0),AND(U23&gt;0,K23&lt;0))),"n.m.",(U23/K23)-1),"n.m.")</f>
        <v>-0.19638797574426048</v>
      </c>
    </row>
    <row r="24" spans="1:23" s="41" customFormat="1" ht="12.75" customHeight="1">
      <c r="A24" s="234" t="s">
        <v>1</v>
      </c>
      <c r="B24" s="59"/>
      <c r="C24" s="313">
        <v>-0.74154999999999993</v>
      </c>
      <c r="D24" s="59"/>
      <c r="E24" s="313">
        <v>-1.2809600000000001</v>
      </c>
      <c r="F24" s="59"/>
      <c r="G24" s="313">
        <v>-5.4563800000000011</v>
      </c>
      <c r="H24" s="59"/>
      <c r="I24" s="313">
        <v>-0.13850999999999836</v>
      </c>
      <c r="J24" s="59"/>
      <c r="K24" s="340">
        <f t="shared" si="0"/>
        <v>-7.6173999999999999</v>
      </c>
      <c r="L24" s="59"/>
      <c r="M24" s="313">
        <v>0.49492000000000003</v>
      </c>
      <c r="N24" s="59"/>
      <c r="O24" s="313">
        <v>-1.54047</v>
      </c>
      <c r="P24" s="59"/>
      <c r="Q24" s="313">
        <v>-1.08128</v>
      </c>
      <c r="R24" s="59"/>
      <c r="S24" s="313">
        <v>-3.1489899999999995</v>
      </c>
      <c r="T24" s="59"/>
      <c r="U24" s="340">
        <f t="shared" si="1"/>
        <v>-5.2758199999999995</v>
      </c>
      <c r="V24" s="341"/>
      <c r="W24" s="354">
        <f>IFERROR(IF((OR((U24/K24)-1&lt;-Index!$H$4,(U24/K24)-1&gt;Index!$H$4,AND(U24&lt;0,K24&gt;0),AND(U24&gt;0,K24&lt;0))),"n.m.",(U24/K24)-1),"n.m.")</f>
        <v>-0.30739885000131284</v>
      </c>
    </row>
    <row r="25" spans="1:23" s="41" customFormat="1" ht="12.75" customHeight="1" thickBot="1">
      <c r="A25" s="28" t="s">
        <v>252</v>
      </c>
      <c r="B25" s="59"/>
      <c r="C25" s="29">
        <v>4.7623899999999999</v>
      </c>
      <c r="D25" s="59"/>
      <c r="E25" s="29">
        <v>-0.25161000000000033</v>
      </c>
      <c r="F25" s="59"/>
      <c r="G25" s="29">
        <v>20.57771</v>
      </c>
      <c r="H25" s="59"/>
      <c r="I25" s="29">
        <v>36.484740000000002</v>
      </c>
      <c r="J25" s="59"/>
      <c r="K25" s="341">
        <f>SUM(C25:I25)</f>
        <v>61.573230000000002</v>
      </c>
      <c r="L25" s="59"/>
      <c r="M25" s="29">
        <v>35.375129999999999</v>
      </c>
      <c r="N25" s="59"/>
      <c r="O25" s="29">
        <v>245.86363</v>
      </c>
      <c r="P25" s="59"/>
      <c r="Q25" s="29">
        <v>28.66414999999995</v>
      </c>
      <c r="R25" s="59"/>
      <c r="S25" s="29">
        <v>72.907460000000015</v>
      </c>
      <c r="T25" s="59"/>
      <c r="U25" s="341">
        <f t="shared" si="1"/>
        <v>382.81036999999998</v>
      </c>
      <c r="V25" s="341"/>
      <c r="W25" s="358" t="str">
        <f>IFERROR(IF((OR((U25/K25)-1&lt;-Index!$H$4,(U25/K25)-1&gt;Index!$H$4,AND(U25&lt;0,K25&gt;0),AND(U25&gt;0,K25&lt;0))),"n.m.",(U25/K25)-1),"n.m.")</f>
        <v>n.m.</v>
      </c>
    </row>
    <row r="26" spans="1:23" s="43" customFormat="1" ht="12.75" customHeight="1" thickBot="1">
      <c r="A26" s="44" t="s">
        <v>23</v>
      </c>
      <c r="B26" s="59"/>
      <c r="C26" s="45">
        <f t="shared" ref="C26:U26" si="2">SUM(C6,C14:C25)</f>
        <v>2855.3127899999999</v>
      </c>
      <c r="D26" s="59"/>
      <c r="E26" s="45">
        <f t="shared" si="2"/>
        <v>2841.8257000000044</v>
      </c>
      <c r="F26" s="59"/>
      <c r="G26" s="45">
        <f t="shared" si="2"/>
        <v>2451.9087599999948</v>
      </c>
      <c r="H26" s="59"/>
      <c r="I26" s="45">
        <f t="shared" si="2"/>
        <v>2585.8942299999972</v>
      </c>
      <c r="J26" s="59"/>
      <c r="K26" s="342">
        <f t="shared" si="2"/>
        <v>10734.941479999987</v>
      </c>
      <c r="L26" s="59"/>
      <c r="M26" s="45">
        <f t="shared" si="2"/>
        <v>2755.7856900000029</v>
      </c>
      <c r="N26" s="59"/>
      <c r="O26" s="45">
        <f t="shared" si="2"/>
        <v>2353.0567600000022</v>
      </c>
      <c r="P26" s="59"/>
      <c r="Q26" s="45">
        <f t="shared" si="2"/>
        <v>2897.9185299999972</v>
      </c>
      <c r="R26" s="59"/>
      <c r="S26" s="45">
        <f t="shared" si="2"/>
        <v>2826.2305399999941</v>
      </c>
      <c r="T26" s="59"/>
      <c r="U26" s="342">
        <f t="shared" si="2"/>
        <v>10832.991519999994</v>
      </c>
      <c r="V26" s="341"/>
      <c r="W26" s="359">
        <f>IFERROR(IF((OR((U26/K26)-1&lt;-Index!$H$4,(U26/K26)-1&gt;Index!$H$4,AND(U26&lt;0,K26&gt;0),AND(U26&gt;0,K26&lt;0))),"n.m.",(U26/K26)-1),"n.m.")</f>
        <v>9.1337284122769979E-3</v>
      </c>
    </row>
    <row r="27" spans="1:23" ht="12.75" customHeight="1">
      <c r="A27" s="26" t="s">
        <v>54</v>
      </c>
      <c r="K27" s="343"/>
      <c r="U27" s="343"/>
      <c r="V27" s="343"/>
      <c r="W27" s="358"/>
    </row>
    <row r="28" spans="1:23" s="41" customFormat="1" ht="12.75" customHeight="1">
      <c r="A28" s="314" t="s">
        <v>31</v>
      </c>
      <c r="B28" s="59"/>
      <c r="C28" s="313">
        <v>-124.45407</v>
      </c>
      <c r="D28" s="59"/>
      <c r="E28" s="313">
        <v>12.74324</v>
      </c>
      <c r="F28" s="59"/>
      <c r="G28" s="313">
        <v>-11.88476</v>
      </c>
      <c r="H28" s="59"/>
      <c r="I28" s="313">
        <v>-95.008459999999999</v>
      </c>
      <c r="J28" s="59"/>
      <c r="K28" s="340">
        <f>SUM(C28:I28)</f>
        <v>-218.60405</v>
      </c>
      <c r="L28" s="59"/>
      <c r="M28" s="313">
        <v>43.7973</v>
      </c>
      <c r="N28" s="59"/>
      <c r="O28" s="313">
        <v>27.672580000000004</v>
      </c>
      <c r="P28" s="59"/>
      <c r="Q28" s="313">
        <v>-3.8739100000000093</v>
      </c>
      <c r="R28" s="59"/>
      <c r="S28" s="313">
        <v>-56.466889999999992</v>
      </c>
      <c r="T28" s="59"/>
      <c r="U28" s="340">
        <f>SUM(M28:S28)</f>
        <v>11.129080000000002</v>
      </c>
      <c r="V28" s="341"/>
      <c r="W28" s="354" t="str">
        <f>IFERROR(IF((OR((U28/K28)-1&lt;-Index!$H$4,(U28/K28)-1&gt;Index!$H$4,AND(U28&lt;0,K28&gt;0),AND(U28&gt;0,K28&lt;0))),"n.m.",(U28/K28)-1),"n.m.")</f>
        <v>n.m.</v>
      </c>
    </row>
    <row r="29" spans="1:23" s="41" customFormat="1" ht="12.75" customHeight="1">
      <c r="A29" s="312" t="s">
        <v>36</v>
      </c>
      <c r="B29" s="59"/>
      <c r="C29" s="313">
        <v>318.47303999999997</v>
      </c>
      <c r="D29" s="59"/>
      <c r="E29" s="313">
        <v>423.91714999999999</v>
      </c>
      <c r="F29" s="59"/>
      <c r="G29" s="313">
        <v>150.07257000000004</v>
      </c>
      <c r="H29" s="59"/>
      <c r="I29" s="313">
        <v>318.0879799999999</v>
      </c>
      <c r="J29" s="59"/>
      <c r="K29" s="340">
        <f>SUM(C29:I29)</f>
        <v>1210.5507399999999</v>
      </c>
      <c r="L29" s="59"/>
      <c r="M29" s="313">
        <v>567.55464000000006</v>
      </c>
      <c r="N29" s="59"/>
      <c r="O29" s="313">
        <v>267.03058999999996</v>
      </c>
      <c r="P29" s="59"/>
      <c r="Q29" s="313">
        <v>226.09745999999984</v>
      </c>
      <c r="R29" s="59"/>
      <c r="S29" s="313">
        <v>442.03902000000016</v>
      </c>
      <c r="T29" s="59"/>
      <c r="U29" s="340">
        <f>SUM(M29:S29)</f>
        <v>1502.72171</v>
      </c>
      <c r="V29" s="341"/>
      <c r="W29" s="354">
        <f>IFERROR(IF((OR((U29/K29)-1&lt;-Index!$H$4,(U29/K29)-1&gt;Index!$H$4,AND(U29&lt;0,K29&gt;0),AND(U29&gt;0,K29&lt;0))),"n.m.",(U29/K29)-1),"n.m.")</f>
        <v>0.2413537577119651</v>
      </c>
    </row>
    <row r="30" spans="1:23" s="41" customFormat="1" ht="12.75" customHeight="1">
      <c r="A30" s="316" t="s">
        <v>37</v>
      </c>
      <c r="B30" s="59"/>
      <c r="C30" s="317">
        <v>-19.717119999999998</v>
      </c>
      <c r="D30" s="59"/>
      <c r="E30" s="317">
        <v>-43.279390000000006</v>
      </c>
      <c r="F30" s="59"/>
      <c r="G30" s="317">
        <v>-155.48116000000002</v>
      </c>
      <c r="H30" s="59"/>
      <c r="I30" s="317">
        <v>-49.935959999999994</v>
      </c>
      <c r="J30" s="59"/>
      <c r="K30" s="337">
        <f>SUM(C30:I30)</f>
        <v>-268.41363000000001</v>
      </c>
      <c r="L30" s="59"/>
      <c r="M30" s="317">
        <v>-61.409639999999996</v>
      </c>
      <c r="N30" s="59"/>
      <c r="O30" s="317">
        <v>-382.59929999999997</v>
      </c>
      <c r="P30" s="59"/>
      <c r="Q30" s="317">
        <v>-47.728270000000066</v>
      </c>
      <c r="R30" s="59"/>
      <c r="S30" s="317">
        <v>-189.13885999999991</v>
      </c>
      <c r="T30" s="59"/>
      <c r="U30" s="337">
        <f>SUM(M30:S30)</f>
        <v>-680.87606999999991</v>
      </c>
      <c r="V30" s="341"/>
      <c r="W30" s="355">
        <f>IFERROR(IF((OR((U30/K30)-1&lt;-Index!$H$4,(U30/K30)-1&gt;Index!$H$4,AND(U30&lt;0,K30&gt;0),AND(U30&gt;0,K30&lt;0))),"n.m.",(U30/K30)-1),"n.m.")</f>
        <v>1.5366672698402084</v>
      </c>
    </row>
    <row r="31" spans="1:23" s="5" customFormat="1">
      <c r="A31" s="320" t="s">
        <v>53</v>
      </c>
      <c r="B31" s="59"/>
      <c r="C31" s="321">
        <f t="shared" ref="C31:U31" si="3">SUM(C28:C30)</f>
        <v>174.30184999999997</v>
      </c>
      <c r="D31" s="59"/>
      <c r="E31" s="321">
        <f t="shared" si="3"/>
        <v>393.38099999999997</v>
      </c>
      <c r="F31" s="59"/>
      <c r="G31" s="321">
        <f t="shared" si="3"/>
        <v>-17.293349999999975</v>
      </c>
      <c r="H31" s="59"/>
      <c r="I31" s="321">
        <f t="shared" si="3"/>
        <v>173.14355999999989</v>
      </c>
      <c r="J31" s="59"/>
      <c r="K31" s="338">
        <f t="shared" si="3"/>
        <v>723.53305999999986</v>
      </c>
      <c r="L31" s="59"/>
      <c r="M31" s="321">
        <f t="shared" si="3"/>
        <v>549.94230000000005</v>
      </c>
      <c r="N31" s="59"/>
      <c r="O31" s="321">
        <f t="shared" si="3"/>
        <v>-87.896130000000028</v>
      </c>
      <c r="P31" s="59"/>
      <c r="Q31" s="321">
        <f t="shared" si="3"/>
        <v>174.49527999999975</v>
      </c>
      <c r="R31" s="59"/>
      <c r="S31" s="321">
        <f t="shared" si="3"/>
        <v>196.43327000000028</v>
      </c>
      <c r="T31" s="59"/>
      <c r="U31" s="338">
        <f t="shared" si="3"/>
        <v>832.97472000000005</v>
      </c>
      <c r="V31" s="341"/>
      <c r="W31" s="356">
        <f>IFERROR(IF((OR((U31/K31)-1&lt;-Index!$H$4,(U31/K31)-1&gt;Index!$H$4,AND(U31&lt;0,K31&gt;0),AND(U31&gt;0,K31&lt;0))),"n.m.",(U31/K31)-1),"n.m.")</f>
        <v>0.15126006819923354</v>
      </c>
    </row>
    <row r="32" spans="1:23" s="41" customFormat="1" ht="12.75" customHeight="1">
      <c r="A32" s="318" t="s">
        <v>47</v>
      </c>
      <c r="B32" s="59"/>
      <c r="C32" s="319">
        <v>2.0150000000000001</v>
      </c>
      <c r="D32" s="59"/>
      <c r="E32" s="319">
        <v>-6.2200000000000006</v>
      </c>
      <c r="F32" s="59"/>
      <c r="G32" s="319">
        <v>-13.360999999999999</v>
      </c>
      <c r="H32" s="59"/>
      <c r="I32" s="319">
        <v>-42.388000000000005</v>
      </c>
      <c r="J32" s="59"/>
      <c r="K32" s="344">
        <f t="shared" ref="K32:K37" si="4">SUM(C32:I32)</f>
        <v>-59.954000000000008</v>
      </c>
      <c r="L32" s="59"/>
      <c r="M32" s="319">
        <v>0</v>
      </c>
      <c r="N32" s="59"/>
      <c r="O32" s="319">
        <v>0</v>
      </c>
      <c r="P32" s="59"/>
      <c r="Q32" s="319">
        <v>0</v>
      </c>
      <c r="R32" s="59"/>
      <c r="S32" s="319">
        <v>0</v>
      </c>
      <c r="T32" s="59"/>
      <c r="U32" s="344">
        <f t="shared" ref="U32:U37" si="5">SUM(M32:S32)</f>
        <v>0</v>
      </c>
      <c r="V32" s="341"/>
      <c r="W32" s="357">
        <f>IFERROR(IF((OR((U32/K32)-1&lt;-Index!$H$4,(U32/K32)-1&gt;Index!$H$4,AND(U32&lt;0,K32&gt;0),AND(U32&gt;0,K32&lt;0))),"n.m.",(U32/K32)-1),"n.m.")</f>
        <v>-1</v>
      </c>
    </row>
    <row r="33" spans="1:115" s="41" customFormat="1" ht="12.75" customHeight="1">
      <c r="A33" s="322" t="s">
        <v>39</v>
      </c>
      <c r="B33" s="59"/>
      <c r="C33" s="313">
        <v>-212.33564000000001</v>
      </c>
      <c r="D33" s="59"/>
      <c r="E33" s="313">
        <v>-212.92838</v>
      </c>
      <c r="F33" s="59"/>
      <c r="G33" s="313">
        <v>-211.54239000000001</v>
      </c>
      <c r="H33" s="59"/>
      <c r="I33" s="313">
        <v>-211.97715999999991</v>
      </c>
      <c r="J33" s="59"/>
      <c r="K33" s="340">
        <f t="shared" si="4"/>
        <v>-848.78356999999994</v>
      </c>
      <c r="L33" s="59"/>
      <c r="M33" s="313">
        <v>-207.14410999999998</v>
      </c>
      <c r="N33" s="59"/>
      <c r="O33" s="313">
        <v>-210.94314</v>
      </c>
      <c r="P33" s="59"/>
      <c r="Q33" s="313">
        <v>-216.64453000000009</v>
      </c>
      <c r="R33" s="59"/>
      <c r="S33" s="313">
        <v>-223.20865000000003</v>
      </c>
      <c r="T33" s="59"/>
      <c r="U33" s="340">
        <f t="shared" si="5"/>
        <v>-857.94043000000011</v>
      </c>
      <c r="V33" s="341"/>
      <c r="W33" s="354">
        <f>IFERROR(IF((OR((U33/K33)-1&lt;-Index!$H$4,(U33/K33)-1&gt;Index!$H$4,AND(U33&lt;0,K33&gt;0),AND(U33&gt;0,K33&lt;0))),"n.m.",(U33/K33)-1),"n.m.")</f>
        <v>1.0788215422218972E-2</v>
      </c>
    </row>
    <row r="34" spans="1:115" s="41" customFormat="1" ht="12.75" customHeight="1">
      <c r="A34" s="322" t="s">
        <v>32</v>
      </c>
      <c r="B34" s="59"/>
      <c r="C34" s="313">
        <v>7.1749900000000002</v>
      </c>
      <c r="D34" s="59"/>
      <c r="E34" s="313">
        <v>3.1324600000000009</v>
      </c>
      <c r="F34" s="59"/>
      <c r="G34" s="313">
        <v>1.1461299999999994</v>
      </c>
      <c r="H34" s="59"/>
      <c r="I34" s="313">
        <v>7.3169999999999291E-2</v>
      </c>
      <c r="J34" s="59"/>
      <c r="K34" s="340">
        <f t="shared" si="4"/>
        <v>11.52675</v>
      </c>
      <c r="L34" s="59"/>
      <c r="M34" s="313">
        <v>-5.0729999999999997E-2</v>
      </c>
      <c r="N34" s="59"/>
      <c r="O34" s="313">
        <v>5.321E-2</v>
      </c>
      <c r="P34" s="59"/>
      <c r="Q34" s="313">
        <v>-1.5100000000000002E-2</v>
      </c>
      <c r="R34" s="59"/>
      <c r="S34" s="313">
        <v>2.10094</v>
      </c>
      <c r="T34" s="59"/>
      <c r="U34" s="340">
        <f t="shared" si="5"/>
        <v>2.08832</v>
      </c>
      <c r="V34" s="341"/>
      <c r="W34" s="354">
        <f>IFERROR(IF((OR((U34/K34)-1&lt;-Index!$H$4,(U34/K34)-1&gt;Index!$H$4,AND(U34&lt;0,K34&gt;0),AND(U34&gt;0,K34&lt;0))),"n.m.",(U34/K34)-1),"n.m.")</f>
        <v>-0.81882837746979853</v>
      </c>
    </row>
    <row r="35" spans="1:115" s="41" customFormat="1" ht="12.75" customHeight="1">
      <c r="A35" s="234" t="s">
        <v>96</v>
      </c>
      <c r="B35" s="59"/>
      <c r="C35" s="313">
        <v>2.4379999999999999E-2</v>
      </c>
      <c r="D35" s="59"/>
      <c r="E35" s="313">
        <v>-2.9999999999998778E-5</v>
      </c>
      <c r="F35" s="59"/>
      <c r="G35" s="313">
        <v>0</v>
      </c>
      <c r="H35" s="59"/>
      <c r="I35" s="313">
        <v>0</v>
      </c>
      <c r="J35" s="59"/>
      <c r="K35" s="340">
        <f t="shared" si="4"/>
        <v>2.435E-2</v>
      </c>
      <c r="L35" s="59"/>
      <c r="M35" s="313">
        <v>0</v>
      </c>
      <c r="N35" s="59"/>
      <c r="O35" s="313">
        <v>0</v>
      </c>
      <c r="P35" s="59"/>
      <c r="Q35" s="313">
        <v>0</v>
      </c>
      <c r="R35" s="59"/>
      <c r="S35" s="313">
        <v>0</v>
      </c>
      <c r="T35" s="59"/>
      <c r="U35" s="340">
        <f t="shared" si="5"/>
        <v>0</v>
      </c>
      <c r="V35" s="341"/>
      <c r="W35" s="354">
        <f>IFERROR(IF((OR((U35/K35)-1&lt;-Index!$H$4,(U35/K35)-1&gt;Index!$H$4,AND(U35&lt;0,K35&gt;0),AND(U35&gt;0,K35&lt;0))),"n.m.",(U35/K35)-1),"n.m.")</f>
        <v>-1</v>
      </c>
    </row>
    <row r="36" spans="1:115" s="41" customFormat="1" ht="12.75" customHeight="1">
      <c r="A36" s="234" t="s">
        <v>89</v>
      </c>
      <c r="B36" s="59"/>
      <c r="C36" s="313">
        <v>-27.59911</v>
      </c>
      <c r="D36" s="59"/>
      <c r="E36" s="313">
        <v>-40.598020000000005</v>
      </c>
      <c r="F36" s="59"/>
      <c r="G36" s="313">
        <v>-30.885599999999997</v>
      </c>
      <c r="H36" s="59"/>
      <c r="I36" s="313">
        <v>-204.65810000000002</v>
      </c>
      <c r="J36" s="59"/>
      <c r="K36" s="340">
        <f t="shared" si="4"/>
        <v>-303.74083000000002</v>
      </c>
      <c r="L36" s="59"/>
      <c r="M36" s="313">
        <v>-29.245669999999997</v>
      </c>
      <c r="N36" s="59"/>
      <c r="O36" s="313">
        <v>-28.46528</v>
      </c>
      <c r="P36" s="59"/>
      <c r="Q36" s="313">
        <v>-33.851370000000017</v>
      </c>
      <c r="R36" s="59"/>
      <c r="S36" s="313">
        <v>-43.737849999999995</v>
      </c>
      <c r="T36" s="59"/>
      <c r="U36" s="340">
        <f t="shared" si="5"/>
        <v>-135.30017000000001</v>
      </c>
      <c r="V36" s="341"/>
      <c r="W36" s="354">
        <f>IFERROR(IF((OR((U36/K36)-1&lt;-Index!$H$4,(U36/K36)-1&gt;Index!$H$4,AND(U36&lt;0,K36&gt;0),AND(U36&gt;0,K36&lt;0))),"n.m.",(U36/K36)-1),"n.m.")</f>
        <v>-0.55455389385747056</v>
      </c>
    </row>
    <row r="37" spans="1:115" s="41" customFormat="1" ht="12.75" customHeight="1">
      <c r="A37" s="28" t="s">
        <v>252</v>
      </c>
      <c r="B37" s="59"/>
      <c r="C37" s="35">
        <v>-4.7623899999999999</v>
      </c>
      <c r="D37" s="59"/>
      <c r="E37" s="35">
        <v>0.25161000000000033</v>
      </c>
      <c r="F37" s="59"/>
      <c r="G37" s="35">
        <v>-20.57771</v>
      </c>
      <c r="H37" s="59"/>
      <c r="I37" s="35">
        <v>-36.484740000000002</v>
      </c>
      <c r="J37" s="59"/>
      <c r="K37" s="341">
        <f t="shared" si="4"/>
        <v>-61.573230000000002</v>
      </c>
      <c r="L37" s="59"/>
      <c r="M37" s="35">
        <v>-35.375129999999999</v>
      </c>
      <c r="N37" s="59"/>
      <c r="O37" s="35">
        <v>-245.86363</v>
      </c>
      <c r="P37" s="59"/>
      <c r="Q37" s="35">
        <v>-28.66414999999995</v>
      </c>
      <c r="R37" s="59"/>
      <c r="S37" s="35">
        <v>-72.907460000000015</v>
      </c>
      <c r="T37" s="59"/>
      <c r="U37" s="341">
        <f t="shared" si="5"/>
        <v>-382.81036999999998</v>
      </c>
      <c r="V37" s="341"/>
      <c r="W37" s="358" t="str">
        <f>IFERROR(IF((OR((U37/K37)-1&lt;-Index!$H$4,(U37/K37)-1&gt;Index!$H$4,AND(U37&lt;0,K37&gt;0),AND(U37&gt;0,K37&lt;0))),"n.m.",(U37/K37)-1),"n.m.")</f>
        <v>n.m.</v>
      </c>
    </row>
    <row r="38" spans="1:115" s="5" customFormat="1" ht="13.5" thickBot="1">
      <c r="A38" s="323" t="s">
        <v>24</v>
      </c>
      <c r="B38" s="59"/>
      <c r="C38" s="324">
        <f t="shared" ref="C38:U38" si="6">SUM(C31:C37)</f>
        <v>-61.180920000000043</v>
      </c>
      <c r="D38" s="59"/>
      <c r="E38" s="324">
        <f t="shared" si="6"/>
        <v>137.01863999999992</v>
      </c>
      <c r="F38" s="59"/>
      <c r="G38" s="324">
        <f t="shared" si="6"/>
        <v>-292.51391999999998</v>
      </c>
      <c r="H38" s="59"/>
      <c r="I38" s="324">
        <f t="shared" si="6"/>
        <v>-322.29127000000005</v>
      </c>
      <c r="J38" s="59"/>
      <c r="K38" s="345">
        <f t="shared" si="6"/>
        <v>-538.96747000000016</v>
      </c>
      <c r="L38" s="59"/>
      <c r="M38" s="324">
        <f t="shared" si="6"/>
        <v>278.12666000000007</v>
      </c>
      <c r="N38" s="59"/>
      <c r="O38" s="324">
        <f t="shared" si="6"/>
        <v>-573.11497000000008</v>
      </c>
      <c r="P38" s="59"/>
      <c r="Q38" s="324">
        <f t="shared" si="6"/>
        <v>-104.67987000000031</v>
      </c>
      <c r="R38" s="59"/>
      <c r="S38" s="324">
        <f t="shared" si="6"/>
        <v>-141.31974999999977</v>
      </c>
      <c r="T38" s="59"/>
      <c r="U38" s="345">
        <f t="shared" si="6"/>
        <v>-540.98793000000001</v>
      </c>
      <c r="V38" s="341"/>
      <c r="W38" s="360">
        <f>IFERROR(IF((OR((U38/K38)-1&lt;-Index!$H$4,(U38/K38)-1&gt;Index!$H$4,AND(U38&lt;0,K38&gt;0),AND(U38&gt;0,K38&lt;0))),"n.m.",(U38/K38)-1),"n.m.")</f>
        <v>3.7487605699093596E-3</v>
      </c>
    </row>
    <row r="39" spans="1:115" s="43" customFormat="1" ht="12.75" customHeight="1">
      <c r="A39" s="82" t="s">
        <v>57</v>
      </c>
      <c r="B39" s="59"/>
      <c r="C39" s="83">
        <f t="shared" ref="C39:U39" si="7">SUM(C26,C38)</f>
        <v>2794.1318699999997</v>
      </c>
      <c r="D39" s="59"/>
      <c r="E39" s="83">
        <f t="shared" si="7"/>
        <v>2978.8443400000042</v>
      </c>
      <c r="F39" s="59"/>
      <c r="G39" s="83">
        <f t="shared" si="7"/>
        <v>2159.3948399999949</v>
      </c>
      <c r="H39" s="59"/>
      <c r="I39" s="83">
        <f t="shared" si="7"/>
        <v>2263.602959999997</v>
      </c>
      <c r="J39" s="59"/>
      <c r="K39" s="346">
        <f t="shared" si="7"/>
        <v>10195.974009999987</v>
      </c>
      <c r="L39" s="59"/>
      <c r="M39" s="83">
        <f t="shared" si="7"/>
        <v>3033.9123500000028</v>
      </c>
      <c r="N39" s="59"/>
      <c r="O39" s="83">
        <f t="shared" si="7"/>
        <v>1779.9417900000021</v>
      </c>
      <c r="P39" s="59"/>
      <c r="Q39" s="83">
        <f t="shared" si="7"/>
        <v>2793.2386599999968</v>
      </c>
      <c r="R39" s="59"/>
      <c r="S39" s="83">
        <f t="shared" si="7"/>
        <v>2684.9107899999944</v>
      </c>
      <c r="T39" s="59"/>
      <c r="U39" s="346">
        <f t="shared" si="7"/>
        <v>10292.003589999995</v>
      </c>
      <c r="V39" s="341"/>
      <c r="W39" s="358">
        <f>IFERROR(IF((OR((U39/K39)-1&lt;-Index!$H$4,(U39/K39)-1&gt;Index!$H$4,AND(U39&lt;0,K39&gt;0),AND(U39&gt;0,K39&lt;0))),"n.m.",(U39/K39)-1),"n.m.")</f>
        <v>9.4183821875011287E-3</v>
      </c>
    </row>
    <row r="40" spans="1:115" s="43" customFormat="1" ht="12.75" customHeight="1" thickBot="1">
      <c r="A40" s="325" t="s">
        <v>16</v>
      </c>
      <c r="B40" s="58"/>
      <c r="C40" s="326">
        <v>-857.53784999999993</v>
      </c>
      <c r="D40" s="58"/>
      <c r="E40" s="326">
        <v>-867.06405999999993</v>
      </c>
      <c r="F40" s="58"/>
      <c r="G40" s="326">
        <v>-719.57048000000032</v>
      </c>
      <c r="H40" s="58"/>
      <c r="I40" s="326">
        <v>-764.64788999999973</v>
      </c>
      <c r="J40" s="58"/>
      <c r="K40" s="347">
        <f>SUM(C40:I40)</f>
        <v>-3208.8202799999999</v>
      </c>
      <c r="L40" s="58"/>
      <c r="M40" s="326">
        <v>-739.61388999999997</v>
      </c>
      <c r="N40" s="58"/>
      <c r="O40" s="326">
        <v>-595.41043000000002</v>
      </c>
      <c r="P40" s="58"/>
      <c r="Q40" s="326">
        <v>-847.89315000000033</v>
      </c>
      <c r="R40" s="58"/>
      <c r="S40" s="326">
        <v>-859.10227999999961</v>
      </c>
      <c r="T40" s="58"/>
      <c r="U40" s="347">
        <f>SUM(M40:S40)</f>
        <v>-3042.0197499999999</v>
      </c>
      <c r="V40" s="353"/>
      <c r="W40" s="361">
        <f>IFERROR(IF((OR((U40/K40)-1&lt;-Index!$H$4,(U40/K40)-1&gt;Index!$H$4,AND(U40&lt;0,K40&gt;0),AND(U40&gt;0,K40&lt;0))),"n.m.",(U40/K40)-1),"n.m.")</f>
        <v>-5.1981886003288458E-2</v>
      </c>
    </row>
    <row r="41" spans="1:115" s="43" customFormat="1" ht="12.75" customHeight="1" thickBot="1">
      <c r="A41" s="44" t="s">
        <v>2</v>
      </c>
      <c r="B41" s="59"/>
      <c r="C41" s="45">
        <f t="shared" ref="C41:U41" si="8">SUM(C39:C40)</f>
        <v>1936.5940199999998</v>
      </c>
      <c r="D41" s="59"/>
      <c r="E41" s="45">
        <f t="shared" si="8"/>
        <v>2111.7802800000045</v>
      </c>
      <c r="F41" s="59"/>
      <c r="G41" s="45">
        <f t="shared" si="8"/>
        <v>1439.8243599999946</v>
      </c>
      <c r="H41" s="59"/>
      <c r="I41" s="45">
        <f t="shared" si="8"/>
        <v>1498.9550699999972</v>
      </c>
      <c r="J41" s="59"/>
      <c r="K41" s="342">
        <f t="shared" si="8"/>
        <v>6987.1537299999873</v>
      </c>
      <c r="L41" s="59"/>
      <c r="M41" s="45">
        <f t="shared" si="8"/>
        <v>2294.2984600000027</v>
      </c>
      <c r="N41" s="59"/>
      <c r="O41" s="45">
        <f t="shared" si="8"/>
        <v>1184.5313600000022</v>
      </c>
      <c r="P41" s="59"/>
      <c r="Q41" s="45">
        <f t="shared" si="8"/>
        <v>1945.3455099999965</v>
      </c>
      <c r="R41" s="59"/>
      <c r="S41" s="45">
        <f t="shared" si="8"/>
        <v>1825.8085099999948</v>
      </c>
      <c r="T41" s="59"/>
      <c r="U41" s="342">
        <f t="shared" si="8"/>
        <v>7249.9838399999953</v>
      </c>
      <c r="V41" s="341"/>
      <c r="W41" s="359">
        <f>IFERROR(IF((OR((U41/K41)-1&lt;-Index!$H$4,(U41/K41)-1&gt;Index!$H$4,AND(U41&lt;0,K41&gt;0),AND(U41&gt;0,K41&lt;0))),"n.m.",(U41/K41)-1),"n.m.")</f>
        <v>3.7616191106762509E-2</v>
      </c>
    </row>
    <row r="42" spans="1:115" s="43" customFormat="1" ht="12.75" customHeight="1">
      <c r="A42" s="56" t="s">
        <v>51</v>
      </c>
      <c r="B42" s="60"/>
      <c r="C42" s="59"/>
      <c r="D42" s="60"/>
      <c r="E42" s="59"/>
      <c r="F42" s="60"/>
      <c r="G42" s="59"/>
      <c r="H42" s="60"/>
      <c r="I42" s="59"/>
      <c r="J42" s="60"/>
      <c r="K42" s="341"/>
      <c r="L42" s="60"/>
      <c r="M42" s="59"/>
      <c r="N42" s="60"/>
      <c r="O42" s="59"/>
      <c r="P42" s="60"/>
      <c r="Q42" s="59"/>
      <c r="R42" s="60"/>
      <c r="S42" s="59"/>
      <c r="T42" s="60"/>
      <c r="U42" s="341"/>
      <c r="V42" s="341"/>
      <c r="W42" s="358"/>
    </row>
    <row r="43" spans="1:115" s="43" customFormat="1" ht="12.75" customHeight="1">
      <c r="A43" s="331" t="s">
        <v>84</v>
      </c>
      <c r="B43" s="58"/>
      <c r="C43" s="313">
        <v>114.97105999999999</v>
      </c>
      <c r="D43" s="58"/>
      <c r="E43" s="313">
        <v>94.016429999999986</v>
      </c>
      <c r="F43" s="58"/>
      <c r="G43" s="313">
        <v>80.936070000000029</v>
      </c>
      <c r="H43" s="58"/>
      <c r="I43" s="313">
        <v>81.302869999999984</v>
      </c>
      <c r="J43" s="58"/>
      <c r="K43" s="348">
        <f>SUM(C43:I43)</f>
        <v>371.22642999999999</v>
      </c>
      <c r="L43" s="58"/>
      <c r="M43" s="313">
        <v>99.888729999999995</v>
      </c>
      <c r="N43" s="58"/>
      <c r="O43" s="313">
        <v>94.509590000000017</v>
      </c>
      <c r="P43" s="58"/>
      <c r="Q43" s="313">
        <v>90.728049999999996</v>
      </c>
      <c r="R43" s="58"/>
      <c r="S43" s="313">
        <v>82.233380000000011</v>
      </c>
      <c r="T43" s="58"/>
      <c r="U43" s="348">
        <f>SUM(M43:S43)</f>
        <v>367.35975000000002</v>
      </c>
      <c r="V43" s="353"/>
      <c r="W43" s="354">
        <f>IFERROR(IF((OR((U43/K43)-1&lt;-Index!$H$4,(U43/K43)-1&gt;Index!$H$4,AND(U43&lt;0,K43&gt;0),AND(U43&gt;0,K43&lt;0))),"n.m.",(U43/K43)-1),"n.m.")</f>
        <v>-1.0415960954073156E-2</v>
      </c>
    </row>
    <row r="44" spans="1:115" s="43" customFormat="1" ht="12.75" customHeight="1" thickBot="1">
      <c r="A44" s="332" t="s">
        <v>153</v>
      </c>
      <c r="B44" s="59"/>
      <c r="C44" s="333">
        <f t="shared" ref="C44:U44" si="9">C41-C43</f>
        <v>1821.6229599999997</v>
      </c>
      <c r="D44" s="59"/>
      <c r="E44" s="333">
        <f t="shared" si="9"/>
        <v>2017.7638500000046</v>
      </c>
      <c r="F44" s="59"/>
      <c r="G44" s="333">
        <f t="shared" si="9"/>
        <v>1358.8882899999946</v>
      </c>
      <c r="H44" s="59"/>
      <c r="I44" s="333">
        <f t="shared" si="9"/>
        <v>1417.6521999999973</v>
      </c>
      <c r="J44" s="59"/>
      <c r="K44" s="349">
        <f t="shared" si="9"/>
        <v>6615.9272999999876</v>
      </c>
      <c r="L44" s="59"/>
      <c r="M44" s="333">
        <f t="shared" si="9"/>
        <v>2194.4097300000026</v>
      </c>
      <c r="N44" s="59"/>
      <c r="O44" s="333">
        <f t="shared" si="9"/>
        <v>1090.0217700000021</v>
      </c>
      <c r="P44" s="59"/>
      <c r="Q44" s="333">
        <f t="shared" si="9"/>
        <v>1854.6174599999965</v>
      </c>
      <c r="R44" s="59"/>
      <c r="S44" s="333">
        <f t="shared" si="9"/>
        <v>1743.5751299999947</v>
      </c>
      <c r="T44" s="59"/>
      <c r="U44" s="349">
        <f t="shared" si="9"/>
        <v>6882.6240899999957</v>
      </c>
      <c r="V44" s="341"/>
      <c r="W44" s="362">
        <f>IFERROR(IF((OR((U44/K44)-1&lt;-Index!$H$4,(U44/K44)-1&gt;Index!$H$4,AND(U44&lt;0,K44&gt;0),AND(U44&gt;0,K44&lt;0))),"n.m.",(U44/K44)-1),"n.m.")</f>
        <v>4.0311324158596618E-2</v>
      </c>
    </row>
    <row r="45" spans="1:115" s="2" customFormat="1" ht="12.75" customHeight="1">
      <c r="A45" s="3"/>
      <c r="B45" s="23"/>
      <c r="C45" s="23"/>
      <c r="D45" s="23"/>
      <c r="E45" s="23"/>
      <c r="F45" s="23"/>
      <c r="G45" s="23"/>
      <c r="H45" s="23"/>
      <c r="I45" s="23"/>
      <c r="J45" s="23"/>
      <c r="K45" s="23"/>
      <c r="L45" s="23"/>
      <c r="M45" s="23"/>
      <c r="N45" s="23"/>
      <c r="O45" s="23"/>
      <c r="P45" s="23"/>
      <c r="Q45" s="23"/>
      <c r="R45" s="23"/>
      <c r="S45" s="23"/>
      <c r="T45" s="23"/>
      <c r="U45" s="23"/>
      <c r="V45" s="23"/>
      <c r="W45" s="78"/>
      <c r="X45" s="23"/>
      <c r="Y45" s="23"/>
      <c r="Z45" s="23"/>
      <c r="AA45" s="23"/>
      <c r="AB45" s="12"/>
      <c r="AC45" s="23"/>
      <c r="AD45" s="23"/>
      <c r="AE45" s="23"/>
      <c r="AF45" s="23"/>
      <c r="AG45" s="12"/>
      <c r="AH45" s="23"/>
      <c r="AI45" s="23"/>
      <c r="AJ45" s="23"/>
      <c r="AK45" s="78"/>
      <c r="AL45" s="1"/>
      <c r="AM45" s="23"/>
      <c r="AN45" s="23"/>
      <c r="AO45" s="23"/>
      <c r="AP45" s="23"/>
      <c r="AQ45" s="12"/>
      <c r="AR45" s="23"/>
      <c r="AS45" s="23"/>
      <c r="AT45" s="23"/>
      <c r="AU45" s="23"/>
      <c r="AV45" s="12"/>
      <c r="AW45" s="23"/>
      <c r="AX45" s="23"/>
      <c r="AY45" s="23"/>
      <c r="AZ45" s="78"/>
      <c r="BA45" s="1"/>
      <c r="BB45" s="23"/>
      <c r="BC45" s="23"/>
      <c r="BD45" s="23"/>
      <c r="BE45" s="23"/>
      <c r="BF45" s="12"/>
      <c r="BG45" s="23"/>
      <c r="BH45" s="23"/>
      <c r="BI45" s="23"/>
      <c r="BJ45" s="23"/>
      <c r="BK45" s="12"/>
      <c r="BL45" s="23"/>
      <c r="BM45" s="23"/>
      <c r="BN45" s="23"/>
      <c r="BO45" s="78"/>
      <c r="BP45" s="1"/>
      <c r="BQ45" s="23"/>
      <c r="BR45" s="23"/>
      <c r="BS45" s="23"/>
      <c r="BT45" s="23"/>
      <c r="BU45" s="12"/>
      <c r="BV45" s="23"/>
      <c r="BW45" s="23"/>
      <c r="BX45" s="23"/>
      <c r="BY45" s="23"/>
      <c r="BZ45" s="12"/>
      <c r="CA45" s="23"/>
      <c r="CB45" s="23"/>
      <c r="CC45" s="23"/>
      <c r="CD45" s="78"/>
      <c r="CE45" s="1"/>
      <c r="CF45" s="23"/>
      <c r="CG45" s="23"/>
      <c r="CH45" s="23"/>
      <c r="CI45" s="23"/>
      <c r="CJ45" s="12"/>
      <c r="CK45" s="23"/>
      <c r="CL45" s="12"/>
      <c r="CM45" s="23"/>
      <c r="CN45" s="23"/>
      <c r="CO45" s="12"/>
      <c r="CP45" s="23"/>
      <c r="CQ45" s="23"/>
      <c r="CR45" s="23"/>
      <c r="CS45" s="78"/>
      <c r="CT45" s="1"/>
      <c r="CU45"/>
      <c r="CV45"/>
      <c r="CW45"/>
      <c r="CX45"/>
      <c r="CY45"/>
      <c r="CZ45"/>
      <c r="DA45"/>
      <c r="DB45"/>
      <c r="DC45"/>
      <c r="DD45"/>
      <c r="DE45"/>
      <c r="DF45"/>
      <c r="DG45"/>
      <c r="DH45"/>
      <c r="DI45"/>
      <c r="DK45" s="62"/>
    </row>
    <row r="46" spans="1:115" ht="12.75" customHeight="1">
      <c r="A46" s="228" t="s">
        <v>50</v>
      </c>
    </row>
    <row r="47" spans="1:115" ht="12.75" customHeight="1">
      <c r="A47" s="28" t="s">
        <v>262</v>
      </c>
    </row>
    <row r="48" spans="1:115" ht="12.75" customHeight="1">
      <c r="A48" s="150"/>
      <c r="B48" s="118"/>
      <c r="C48" s="118"/>
      <c r="D48" s="118"/>
      <c r="E48" s="118"/>
      <c r="F48" s="118"/>
      <c r="G48" s="118"/>
      <c r="H48" s="118"/>
      <c r="I48" s="118"/>
      <c r="J48" s="118"/>
      <c r="K48" s="118"/>
      <c r="L48" s="118"/>
      <c r="M48" s="118"/>
      <c r="N48" s="118"/>
      <c r="O48" s="118"/>
      <c r="P48" s="118"/>
      <c r="Q48" s="118"/>
      <c r="R48" s="118"/>
      <c r="S48" s="118"/>
      <c r="T48" s="118"/>
      <c r="U48" s="118"/>
      <c r="V48" s="118"/>
      <c r="W48" s="120"/>
      <c r="X48" s="120"/>
      <c r="Y48" s="121"/>
      <c r="Z48" s="120"/>
      <c r="AA48" s="120"/>
      <c r="AB48" s="120"/>
      <c r="AC48" s="118"/>
      <c r="AD48" s="120"/>
      <c r="AE48" s="120"/>
      <c r="AF48" s="120"/>
      <c r="AG48" s="119"/>
      <c r="AI48" s="120"/>
      <c r="AJ48" s="120"/>
      <c r="AK48" s="120"/>
      <c r="AL48" s="121"/>
      <c r="AM48" s="120"/>
      <c r="AN48" s="120"/>
      <c r="AO48" s="120"/>
      <c r="AP48" s="118"/>
      <c r="AQ48" s="120"/>
      <c r="AR48" s="120"/>
      <c r="AS48" s="120"/>
      <c r="AT48" s="119"/>
      <c r="AV48" s="120"/>
      <c r="AW48" s="120"/>
      <c r="AX48" s="120"/>
      <c r="AY48" s="121"/>
      <c r="AZ48" s="120"/>
      <c r="BA48" s="120"/>
      <c r="BB48" s="120"/>
      <c r="BC48" s="118"/>
      <c r="BD48" s="120"/>
      <c r="BE48" s="120"/>
      <c r="BF48" s="120"/>
      <c r="BG48" s="119"/>
      <c r="BI48" s="120"/>
      <c r="BJ48" s="120"/>
      <c r="BK48" s="120"/>
      <c r="BL48" s="121"/>
      <c r="BM48" s="120"/>
      <c r="BN48" s="120"/>
      <c r="BO48" s="120"/>
      <c r="BP48" s="118"/>
      <c r="BQ48" s="120"/>
      <c r="BR48" s="120"/>
      <c r="BS48" s="120"/>
      <c r="BT48" s="119"/>
      <c r="BV48" s="120"/>
      <c r="BW48" s="120"/>
      <c r="BX48" s="120"/>
      <c r="BY48" s="121"/>
      <c r="BZ48" s="120"/>
      <c r="CA48" s="120"/>
      <c r="CB48" s="120"/>
      <c r="CC48" s="118"/>
      <c r="CD48" s="120"/>
      <c r="CE48" s="120"/>
      <c r="CF48" s="118"/>
      <c r="CG48" s="119"/>
      <c r="CT48" s="95"/>
      <c r="CU48" s="97"/>
      <c r="CV48" s="95"/>
      <c r="CW48" s="95"/>
      <c r="CX48" s="115"/>
      <c r="CY48" s="93"/>
      <c r="CZ48" s="94"/>
    </row>
    <row r="49" spans="1:1" ht="12.75" customHeight="1">
      <c r="A49" s="70"/>
    </row>
    <row r="50" spans="1:1" ht="12.75" customHeight="1">
      <c r="A50" s="70"/>
    </row>
    <row r="51" spans="1:1" ht="12.75" customHeight="1">
      <c r="A51" s="70"/>
    </row>
    <row r="52" spans="1:1" ht="12.75" customHeight="1">
      <c r="A52" s="70"/>
    </row>
    <row r="53" spans="1:1" ht="12.75" customHeight="1">
      <c r="A53" s="70"/>
    </row>
    <row r="54" spans="1:1" ht="12.75" customHeight="1">
      <c r="A54" s="70"/>
    </row>
    <row r="55" spans="1:1" ht="12.75" customHeight="1">
      <c r="A55" s="70"/>
    </row>
    <row r="56" spans="1:1" ht="12.75" customHeight="1">
      <c r="A56" s="70"/>
    </row>
    <row r="57" spans="1:1" ht="12.75" customHeight="1">
      <c r="A57" s="70"/>
    </row>
    <row r="58" spans="1:1" ht="12.75" customHeight="1">
      <c r="A58" s="70"/>
    </row>
    <row r="59" spans="1:1" ht="12.75" customHeight="1">
      <c r="A59" s="81"/>
    </row>
    <row r="60" spans="1:1" ht="12.75" customHeight="1">
      <c r="A60" s="81"/>
    </row>
    <row r="61" spans="1:1" ht="12.75" customHeight="1">
      <c r="A61" s="81"/>
    </row>
    <row r="62" spans="1:1" ht="12.75" customHeight="1">
      <c r="A62" s="70"/>
    </row>
    <row r="63" spans="1:1" ht="12.75" customHeight="1">
      <c r="A63" s="70"/>
    </row>
    <row r="64" spans="1:1" ht="12.75" customHeight="1">
      <c r="A64" s="70"/>
    </row>
    <row r="65" spans="1:1" ht="12.75" customHeight="1">
      <c r="A65" s="70"/>
    </row>
    <row r="66" spans="1:1" ht="12.75" customHeight="1">
      <c r="A66" s="70"/>
    </row>
    <row r="67" spans="1:1" ht="12.75" customHeight="1">
      <c r="A67" s="70"/>
    </row>
    <row r="68" spans="1:1" ht="12.75" customHeight="1">
      <c r="A68" s="70"/>
    </row>
    <row r="69" spans="1:1" ht="12.75" customHeight="1">
      <c r="A69" s="70"/>
    </row>
    <row r="70" spans="1:1" ht="12.75" customHeight="1">
      <c r="A70" s="70"/>
    </row>
    <row r="71" spans="1:1" ht="12.75" customHeight="1">
      <c r="A71" s="70"/>
    </row>
    <row r="72" spans="1:1" ht="12.75" customHeight="1">
      <c r="A72" s="70"/>
    </row>
    <row r="73" spans="1:1" ht="12.75" customHeight="1">
      <c r="A73" s="70"/>
    </row>
    <row r="74" spans="1:1" ht="12.75" customHeight="1">
      <c r="A74" s="70"/>
    </row>
    <row r="75" spans="1:1" ht="12.75" customHeight="1">
      <c r="A75" s="70"/>
    </row>
    <row r="76" spans="1:1" ht="12.75" customHeight="1">
      <c r="A76" s="70"/>
    </row>
    <row r="77" spans="1:1" ht="12.75" customHeight="1">
      <c r="A77" s="70"/>
    </row>
    <row r="78" spans="1:1" ht="12.75" customHeight="1">
      <c r="A78" s="70"/>
    </row>
    <row r="79" spans="1:1" ht="12.75" customHeight="1">
      <c r="A79" s="70"/>
    </row>
    <row r="80" spans="1:1" ht="12.75" customHeight="1">
      <c r="A80" s="70"/>
    </row>
    <row r="81" spans="1:1" ht="12.75" customHeight="1">
      <c r="A81" s="70"/>
    </row>
    <row r="82" spans="1:1" ht="12.75" customHeight="1">
      <c r="A82" s="70"/>
    </row>
    <row r="83" spans="1:1" ht="12.75" customHeight="1">
      <c r="A83" s="70"/>
    </row>
    <row r="84" spans="1:1" ht="12.75" customHeight="1">
      <c r="A84" s="70"/>
    </row>
    <row r="85" spans="1:1" ht="12.75" customHeight="1">
      <c r="A85" s="70"/>
    </row>
    <row r="86" spans="1:1" ht="12.75" customHeight="1">
      <c r="A86" s="70"/>
    </row>
    <row r="87" spans="1:1" ht="12.75" customHeight="1">
      <c r="A87" s="70"/>
    </row>
    <row r="88" spans="1:1" ht="12.75" customHeight="1">
      <c r="A88" s="70"/>
    </row>
    <row r="89" spans="1:1" ht="12.75" customHeight="1">
      <c r="A89" s="70"/>
    </row>
    <row r="90" spans="1:1" ht="12.75" customHeight="1">
      <c r="A90" s="70"/>
    </row>
    <row r="91" spans="1:1" ht="12.75" customHeight="1">
      <c r="A91" s="70"/>
    </row>
    <row r="92" spans="1:1" ht="12.75" customHeight="1">
      <c r="A92" s="70"/>
    </row>
    <row r="93" spans="1:1" ht="12.75" customHeight="1">
      <c r="A93" s="70"/>
    </row>
    <row r="94" spans="1:1" ht="12.75" customHeight="1">
      <c r="A94" s="70"/>
    </row>
    <row r="95" spans="1:1" ht="12.75" customHeight="1">
      <c r="A95" s="70"/>
    </row>
    <row r="96" spans="1:1" ht="12.75" customHeight="1">
      <c r="A96" s="70"/>
    </row>
    <row r="97" spans="1:1" ht="12.75" customHeight="1">
      <c r="A97" s="70"/>
    </row>
    <row r="98" spans="1:1" ht="12.75" customHeight="1">
      <c r="A98" s="70"/>
    </row>
    <row r="99" spans="1:1" ht="12.75" customHeight="1">
      <c r="A99" s="70"/>
    </row>
    <row r="100" spans="1:1" ht="12.75" customHeight="1">
      <c r="A100" s="70"/>
    </row>
    <row r="101" spans="1:1" ht="12.75" customHeight="1">
      <c r="A101" s="70"/>
    </row>
    <row r="102" spans="1:1" ht="12.75" customHeight="1">
      <c r="A102" s="70"/>
    </row>
    <row r="103" spans="1:1" ht="12.75" customHeight="1">
      <c r="A103" s="70"/>
    </row>
    <row r="104" spans="1:1">
      <c r="A104" s="70"/>
    </row>
    <row r="105" spans="1:1">
      <c r="A105" s="70"/>
    </row>
    <row r="106" spans="1:1">
      <c r="A106" s="70"/>
    </row>
    <row r="107" spans="1:1">
      <c r="A107" s="70"/>
    </row>
    <row r="108" spans="1:1">
      <c r="A108" s="70"/>
    </row>
    <row r="109" spans="1:1">
      <c r="A109" s="70"/>
    </row>
    <row r="110" spans="1:1">
      <c r="A110" s="70"/>
    </row>
    <row r="111" spans="1:1">
      <c r="A111" s="70"/>
    </row>
    <row r="112" spans="1:1">
      <c r="A112" s="70"/>
    </row>
    <row r="113" spans="1:1">
      <c r="A113" s="70"/>
    </row>
    <row r="114" spans="1:1">
      <c r="A114" s="70"/>
    </row>
    <row r="115" spans="1:1">
      <c r="A115" s="70"/>
    </row>
    <row r="116" spans="1:1">
      <c r="A116" s="70"/>
    </row>
    <row r="117" spans="1:1">
      <c r="A117" s="70"/>
    </row>
    <row r="118" spans="1:1">
      <c r="A118" s="70"/>
    </row>
    <row r="119" spans="1:1">
      <c r="A119" s="70"/>
    </row>
    <row r="120" spans="1:1">
      <c r="A120" s="70"/>
    </row>
    <row r="121" spans="1:1">
      <c r="A121" s="70"/>
    </row>
    <row r="122" spans="1:1">
      <c r="A122" s="70"/>
    </row>
    <row r="123" spans="1:1">
      <c r="A123" s="70"/>
    </row>
    <row r="124" spans="1:1">
      <c r="A124" s="70"/>
    </row>
    <row r="125" spans="1:1">
      <c r="A125" s="70"/>
    </row>
    <row r="126" spans="1:1">
      <c r="A126" s="70"/>
    </row>
    <row r="127" spans="1:1">
      <c r="A127" s="70"/>
    </row>
  </sheetData>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I44"/>
  <sheetViews>
    <sheetView showGridLines="0" zoomScaleNormal="100" zoomScaleSheetLayoutView="75" workbookViewId="0">
      <pane xSplit="1" ySplit="4" topLeftCell="B5" activePane="bottomRight" state="frozen"/>
      <selection pane="topRight" activeCell="B1" sqref="B1"/>
      <selection pane="bottomLeft" activeCell="A7" sqref="A7"/>
      <selection pane="bottomRight"/>
    </sheetView>
  </sheetViews>
  <sheetFormatPr baseColWidth="10" defaultColWidth="9.140625" defaultRowHeight="12.75"/>
  <cols>
    <col min="1" max="1" width="69.7109375" style="207" customWidth="1"/>
    <col min="2" max="2" width="2.7109375" style="207" customWidth="1"/>
    <col min="3" max="3" width="8.7109375" style="5" customWidth="1"/>
    <col min="4" max="4" width="2.7109375" style="207" customWidth="1"/>
    <col min="5" max="5" width="8.7109375" style="5" customWidth="1"/>
    <col min="6" max="6" width="2.7109375" style="207" customWidth="1"/>
    <col min="7" max="7" width="8.7109375" style="5" customWidth="1"/>
    <col min="8" max="8" width="2.7109375" style="207" customWidth="1"/>
    <col min="9" max="9" width="8.7109375" style="5" customWidth="1"/>
    <col min="10" max="10" width="2.7109375" style="207" customWidth="1"/>
    <col min="11" max="11" width="8.7109375" style="5" customWidth="1"/>
    <col min="12" max="12" width="2.7109375" style="207" customWidth="1"/>
    <col min="13" max="13" width="8.7109375" style="5" customWidth="1"/>
    <col min="14" max="14" width="2.7109375" style="207" customWidth="1"/>
    <col min="15" max="15" width="8.7109375" style="51" customWidth="1"/>
    <col min="16" max="16" width="2.7109375" style="207" customWidth="1"/>
    <col min="17" max="17" width="8.7109375" style="51" customWidth="1"/>
    <col min="18" max="18" width="2.7109375" style="207" customWidth="1"/>
    <col min="19" max="19" width="8.7109375" style="51" customWidth="1"/>
    <col min="20" max="20" width="2.7109375" style="207" customWidth="1"/>
    <col min="21" max="21" width="8.7109375" style="5" customWidth="1"/>
    <col min="22" max="22" width="2.7109375" style="207" customWidth="1"/>
    <col min="23" max="23" width="8.7109375" style="51" customWidth="1"/>
    <col min="24" max="24" width="2.28515625" style="53" customWidth="1"/>
    <col min="25" max="16384" width="9.140625" style="53"/>
  </cols>
  <sheetData>
    <row r="1" spans="1:86" s="229" customFormat="1" ht="18">
      <c r="A1" s="213" t="s">
        <v>171</v>
      </c>
      <c r="B1" s="213"/>
      <c r="D1" s="213"/>
      <c r="F1" s="213"/>
      <c r="H1" s="213"/>
      <c r="J1" s="213"/>
      <c r="L1" s="213"/>
      <c r="N1" s="213"/>
      <c r="O1" s="231"/>
      <c r="P1" s="213"/>
      <c r="Q1" s="231"/>
      <c r="R1" s="213"/>
      <c r="S1" s="231"/>
      <c r="T1" s="213"/>
      <c r="U1" s="230"/>
      <c r="V1" s="213"/>
      <c r="W1" s="231"/>
      <c r="X1" s="230"/>
      <c r="Y1" s="231"/>
      <c r="Z1" s="231"/>
      <c r="AA1" s="231"/>
      <c r="AB1" s="231"/>
      <c r="AC1" s="231"/>
      <c r="AE1" s="231"/>
      <c r="AF1" s="231"/>
      <c r="AG1" s="230"/>
      <c r="AH1" s="230"/>
      <c r="AI1" s="231"/>
      <c r="AJ1" s="231"/>
      <c r="AK1" s="231"/>
      <c r="AL1" s="231"/>
      <c r="AM1" s="231"/>
      <c r="AN1" s="231"/>
      <c r="AO1" s="231"/>
      <c r="AP1" s="231"/>
      <c r="AQ1" s="231"/>
      <c r="AS1" s="230"/>
      <c r="AT1" s="231"/>
      <c r="AU1" s="230"/>
      <c r="AV1" s="230"/>
      <c r="AW1" s="230"/>
      <c r="AX1" s="231"/>
      <c r="AY1" s="231"/>
      <c r="AZ1" s="231"/>
      <c r="BA1" s="231"/>
      <c r="BB1" s="231"/>
      <c r="BC1" s="231"/>
      <c r="BD1" s="231"/>
      <c r="BE1" s="231"/>
      <c r="BH1" s="230"/>
      <c r="BI1" s="231"/>
      <c r="BJ1" s="230"/>
      <c r="BK1" s="230"/>
      <c r="BL1" s="230"/>
      <c r="BM1" s="231"/>
      <c r="BN1" s="231"/>
      <c r="BO1" s="231"/>
      <c r="BP1" s="231"/>
      <c r="BQ1" s="231"/>
      <c r="BR1" s="231"/>
      <c r="BS1" s="231"/>
      <c r="BT1" s="231"/>
      <c r="BV1" s="231"/>
      <c r="BW1" s="231"/>
      <c r="BX1" s="230"/>
      <c r="BY1" s="230"/>
      <c r="BZ1" s="230"/>
      <c r="CA1" s="231"/>
      <c r="CB1" s="231"/>
      <c r="CC1" s="231"/>
      <c r="CD1" s="231"/>
      <c r="CE1" s="231"/>
      <c r="CF1" s="231"/>
      <c r="CG1" s="231"/>
      <c r="CH1" s="231"/>
    </row>
    <row r="2" spans="1:86" s="8" customFormat="1" ht="15">
      <c r="A2" s="68" t="s">
        <v>158</v>
      </c>
      <c r="B2" s="68"/>
      <c r="D2" s="68"/>
      <c r="F2" s="68"/>
      <c r="H2" s="68"/>
      <c r="J2" s="68"/>
      <c r="L2" s="68"/>
      <c r="N2" s="68"/>
      <c r="O2" s="17"/>
      <c r="P2" s="68"/>
      <c r="Q2" s="17"/>
      <c r="R2" s="68"/>
      <c r="S2" s="17"/>
      <c r="T2" s="68"/>
      <c r="U2" s="9"/>
      <c r="V2" s="68"/>
      <c r="W2" s="17"/>
      <c r="X2" s="9"/>
      <c r="Y2" s="17"/>
      <c r="Z2" s="17"/>
      <c r="AA2" s="17"/>
      <c r="AB2" s="17"/>
      <c r="AC2" s="17"/>
      <c r="AE2" s="17"/>
      <c r="AF2" s="17"/>
      <c r="AG2" s="9"/>
      <c r="AH2" s="9"/>
      <c r="AI2" s="17"/>
      <c r="AJ2" s="17"/>
      <c r="AK2" s="17"/>
      <c r="AL2" s="17"/>
      <c r="AM2" s="17"/>
      <c r="AN2" s="17"/>
      <c r="AO2" s="17"/>
      <c r="AP2" s="17"/>
      <c r="AQ2" s="17"/>
      <c r="AS2" s="9"/>
      <c r="AT2" s="17"/>
      <c r="AU2" s="9"/>
      <c r="AV2" s="9"/>
      <c r="AW2" s="9"/>
      <c r="AX2" s="17"/>
      <c r="AY2" s="17"/>
      <c r="AZ2" s="17"/>
      <c r="BA2" s="17"/>
      <c r="BB2" s="17"/>
      <c r="BC2" s="17"/>
      <c r="BD2" s="17"/>
      <c r="BE2" s="17"/>
      <c r="BH2" s="9"/>
      <c r="BI2" s="17"/>
      <c r="BJ2" s="9"/>
      <c r="BK2" s="9"/>
      <c r="BL2" s="9"/>
      <c r="BM2" s="17"/>
      <c r="BN2" s="17"/>
      <c r="BO2" s="17"/>
      <c r="BP2" s="17"/>
      <c r="BQ2" s="17"/>
      <c r="BR2" s="17"/>
      <c r="BS2" s="17"/>
      <c r="BT2" s="17"/>
      <c r="BV2" s="17"/>
      <c r="BW2" s="17"/>
      <c r="BX2" s="9"/>
      <c r="BY2" s="9"/>
      <c r="BZ2" s="9"/>
      <c r="CA2" s="17"/>
      <c r="CB2" s="17"/>
      <c r="CC2" s="17"/>
      <c r="CD2" s="17"/>
      <c r="CE2" s="17"/>
      <c r="CF2" s="17"/>
      <c r="CG2" s="17"/>
      <c r="CH2" s="17"/>
    </row>
    <row r="3" spans="1:86" s="207" customFormat="1" ht="9" customHeight="1" thickBot="1">
      <c r="C3" s="24"/>
      <c r="E3" s="24"/>
      <c r="G3" s="24"/>
      <c r="I3" s="24"/>
      <c r="K3" s="24"/>
      <c r="M3" s="24"/>
      <c r="O3" s="50"/>
      <c r="Q3" s="50"/>
      <c r="S3" s="50"/>
      <c r="U3" s="24"/>
      <c r="W3" s="50"/>
    </row>
    <row r="4" spans="1:86" ht="15" customHeight="1" thickBot="1">
      <c r="A4" s="308" t="s">
        <v>143</v>
      </c>
      <c r="B4" s="418"/>
      <c r="C4" s="309" t="str">
        <f>'Allianz Group'!C4</f>
        <v>1Q15</v>
      </c>
      <c r="D4" s="418"/>
      <c r="E4" s="309" t="str">
        <f>'Allianz Group'!E4</f>
        <v>2Q15</v>
      </c>
      <c r="F4" s="418"/>
      <c r="G4" s="309" t="str">
        <f>'Allianz Group'!G4</f>
        <v>3Q15</v>
      </c>
      <c r="H4" s="418"/>
      <c r="I4" s="309" t="str">
        <f>'Allianz Group'!I4</f>
        <v>4Q15</v>
      </c>
      <c r="J4" s="418"/>
      <c r="K4" s="350">
        <f>'Allianz Group'!K4</f>
        <v>2015</v>
      </c>
      <c r="L4" s="418"/>
      <c r="M4" s="309" t="str">
        <f>'Allianz Group'!M4</f>
        <v>1Q16</v>
      </c>
      <c r="N4" s="418"/>
      <c r="O4" s="309" t="str">
        <f>'Allianz Group'!O4</f>
        <v>2Q16</v>
      </c>
      <c r="P4" s="418"/>
      <c r="Q4" s="309" t="str">
        <f>'Allianz Group'!Q4</f>
        <v>3Q16</v>
      </c>
      <c r="R4" s="418"/>
      <c r="S4" s="309" t="str">
        <f>'Allianz Group'!S4</f>
        <v>4Q16</v>
      </c>
      <c r="T4" s="418"/>
      <c r="U4" s="350">
        <f>'Allianz Group'!U4</f>
        <v>2016</v>
      </c>
      <c r="V4" s="431"/>
      <c r="W4" s="350" t="str">
        <f>'Allianz Group'!W4</f>
        <v>∆ 16 / 15</v>
      </c>
      <c r="X4" s="465"/>
    </row>
    <row r="5" spans="1:86" s="167" customFormat="1" ht="12.75" customHeight="1">
      <c r="A5" s="26" t="s">
        <v>55</v>
      </c>
      <c r="B5" s="363"/>
      <c r="C5" s="27">
        <v>17338.703799999999</v>
      </c>
      <c r="D5" s="363"/>
      <c r="E5" s="27">
        <v>11843.439149999998</v>
      </c>
      <c r="F5" s="363"/>
      <c r="G5" s="27">
        <v>11521.401779999997</v>
      </c>
      <c r="H5" s="363"/>
      <c r="I5" s="27">
        <v>10893.219400000009</v>
      </c>
      <c r="J5" s="363"/>
      <c r="K5" s="335">
        <f>SUM(C5:I5)</f>
        <v>51596.764130000003</v>
      </c>
      <c r="L5" s="363"/>
      <c r="M5" s="27">
        <v>17244.850640000001</v>
      </c>
      <c r="N5" s="363"/>
      <c r="O5" s="27">
        <v>11610.935229999999</v>
      </c>
      <c r="P5" s="363"/>
      <c r="Q5" s="27">
        <v>11526.18</v>
      </c>
      <c r="R5" s="363"/>
      <c r="S5" s="27">
        <v>11153.249609999999</v>
      </c>
      <c r="T5" s="363"/>
      <c r="U5" s="335">
        <f>SUM(M5:S5)</f>
        <v>51535.215479999999</v>
      </c>
      <c r="V5" s="380"/>
      <c r="W5" s="352">
        <f>IFERROR(IF((OR((U5/K5)-1&lt;-Index!$H$4,(U5/K5)-1&gt;Index!$H$4,AND(U5&lt;0,K5&gt;0),AND(U5&gt;0,K5&lt;0))),"n.m.",(U5/K5)-1),"n.m.")</f>
        <v>-1.1928781007454203E-3</v>
      </c>
      <c r="X5" s="381"/>
    </row>
    <row r="6" spans="1:86" s="167" customFormat="1" ht="12.75" customHeight="1">
      <c r="A6" s="234" t="s">
        <v>19</v>
      </c>
      <c r="B6" s="39"/>
      <c r="C6" s="313">
        <v>-1499.6317099999999</v>
      </c>
      <c r="D6" s="39"/>
      <c r="E6" s="313">
        <v>-1659.5023900000003</v>
      </c>
      <c r="F6" s="39"/>
      <c r="G6" s="313">
        <v>-1032.9847599999994</v>
      </c>
      <c r="H6" s="39"/>
      <c r="I6" s="313">
        <v>-740.93249000000014</v>
      </c>
      <c r="J6" s="39"/>
      <c r="K6" s="255">
        <f t="shared" ref="K6:K13" si="0">SUM(C6:I6)</f>
        <v>-4933.0513499999997</v>
      </c>
      <c r="L6" s="39"/>
      <c r="M6" s="313">
        <v>-1732.0681499999998</v>
      </c>
      <c r="N6" s="39"/>
      <c r="O6" s="313">
        <v>-1010.80927</v>
      </c>
      <c r="P6" s="39"/>
      <c r="Q6" s="313">
        <v>-943.90083999999979</v>
      </c>
      <c r="R6" s="39"/>
      <c r="S6" s="313">
        <v>-709.82402000000047</v>
      </c>
      <c r="T6" s="39"/>
      <c r="U6" s="255">
        <f t="shared" ref="U6:U13" si="1">SUM(M6:S6)</f>
        <v>-4396.6022800000001</v>
      </c>
      <c r="V6" s="382"/>
      <c r="W6" s="354">
        <f>IFERROR(IF((OR((U6/K6)-1&lt;-Index!$H$4,(U6/K6)-1&gt;Index!$H$4,AND(U6&lt;0,K6&gt;0),AND(U6&gt;0,K6&lt;0))),"n.m.",(U6/K6)-1),"n.m.")</f>
        <v>-0.1087458921342872</v>
      </c>
      <c r="X6" s="383"/>
    </row>
    <row r="7" spans="1:86" s="167" customFormat="1" ht="12.75" customHeight="1">
      <c r="A7" s="365" t="s">
        <v>243</v>
      </c>
      <c r="B7" s="39"/>
      <c r="C7" s="317">
        <v>-4320.0949900000005</v>
      </c>
      <c r="D7" s="39"/>
      <c r="E7" s="317">
        <v>1368.6695600000003</v>
      </c>
      <c r="F7" s="39"/>
      <c r="G7" s="317">
        <v>1244.3376500000002</v>
      </c>
      <c r="H7" s="39"/>
      <c r="I7" s="317">
        <v>1472.9648199999999</v>
      </c>
      <c r="J7" s="39"/>
      <c r="K7" s="348">
        <f t="shared" si="0"/>
        <v>-234.12296000000015</v>
      </c>
      <c r="L7" s="39"/>
      <c r="M7" s="317">
        <v>-4195.2902800000002</v>
      </c>
      <c r="N7" s="39"/>
      <c r="O7" s="317">
        <v>905.19145000000026</v>
      </c>
      <c r="P7" s="39"/>
      <c r="Q7" s="317">
        <v>1274.29756</v>
      </c>
      <c r="R7" s="39"/>
      <c r="S7" s="317">
        <v>1465.3159000000001</v>
      </c>
      <c r="T7" s="39"/>
      <c r="U7" s="348">
        <f t="shared" si="1"/>
        <v>-550.48536999999988</v>
      </c>
      <c r="V7" s="382"/>
      <c r="W7" s="355">
        <f>IFERROR(IF((OR((U7/K7)-1&lt;-Index!$H$4,(U7/K7)-1&gt;Index!$H$4,AND(U7&lt;0,K7&gt;0),AND(U7&gt;0,K7&lt;0))),"n.m.",(U7/K7)-1),"n.m.")</f>
        <v>1.351266061218428</v>
      </c>
      <c r="X7" s="384"/>
    </row>
    <row r="8" spans="1:86" s="219" customFormat="1" ht="12.75" customHeight="1">
      <c r="A8" s="366" t="s">
        <v>3</v>
      </c>
      <c r="B8" s="363"/>
      <c r="C8" s="367">
        <f>SUM(C5:C7)</f>
        <v>11518.9771</v>
      </c>
      <c r="D8" s="363"/>
      <c r="E8" s="367">
        <f>SUM(E5:E7)</f>
        <v>11552.606319999999</v>
      </c>
      <c r="F8" s="363"/>
      <c r="G8" s="367">
        <f>SUM(G5:G7)</f>
        <v>11732.754669999997</v>
      </c>
      <c r="H8" s="363"/>
      <c r="I8" s="367">
        <f>SUM(I5:I7)</f>
        <v>11625.251730000009</v>
      </c>
      <c r="J8" s="363"/>
      <c r="K8" s="374">
        <f>SUM(C8:I8)</f>
        <v>46429.589820000008</v>
      </c>
      <c r="L8" s="363"/>
      <c r="M8" s="367">
        <f>SUM(M5:M7)</f>
        <v>11317.49221</v>
      </c>
      <c r="N8" s="363"/>
      <c r="O8" s="367">
        <f>SUM(O5:O7)</f>
        <v>11505.31741</v>
      </c>
      <c r="P8" s="363"/>
      <c r="Q8" s="367">
        <f>SUM(Q5:Q7)</f>
        <v>11856.576720000001</v>
      </c>
      <c r="R8" s="363"/>
      <c r="S8" s="367">
        <f>SUM(S5:S7)</f>
        <v>11908.741489999999</v>
      </c>
      <c r="T8" s="363"/>
      <c r="U8" s="374">
        <f t="shared" si="1"/>
        <v>46588.127829999998</v>
      </c>
      <c r="V8" s="380"/>
      <c r="W8" s="356">
        <f>IFERROR(IF((OR((U8/K8)-1&lt;-Index!$H$4,(U8/K8)-1&gt;Index!$H$4,AND(U8&lt;0,K8&gt;0),AND(U8&gt;0,K8&lt;0))),"n.m.",(U8/K8)-1),"n.m.")</f>
        <v>3.4145899331572416E-3</v>
      </c>
      <c r="X8" s="385"/>
    </row>
    <row r="9" spans="1:86" s="167" customFormat="1" ht="12.75" customHeight="1">
      <c r="A9" s="318" t="s">
        <v>4</v>
      </c>
      <c r="B9" s="39"/>
      <c r="C9" s="319">
        <v>878.37391000000002</v>
      </c>
      <c r="D9" s="39"/>
      <c r="E9" s="319">
        <v>993.09014000000002</v>
      </c>
      <c r="F9" s="39"/>
      <c r="G9" s="319">
        <v>904.30241999999998</v>
      </c>
      <c r="H9" s="39"/>
      <c r="I9" s="319">
        <v>872.05270999999993</v>
      </c>
      <c r="J9" s="39"/>
      <c r="K9" s="339">
        <f>SUM(C9:I9)</f>
        <v>3647.81918</v>
      </c>
      <c r="L9" s="39"/>
      <c r="M9" s="319">
        <v>847.64293999999995</v>
      </c>
      <c r="N9" s="39"/>
      <c r="O9" s="319">
        <v>888.44875999999999</v>
      </c>
      <c r="P9" s="39"/>
      <c r="Q9" s="319">
        <v>854.00698000000011</v>
      </c>
      <c r="R9" s="39"/>
      <c r="S9" s="319">
        <v>886.19407000000001</v>
      </c>
      <c r="T9" s="39"/>
      <c r="U9" s="339">
        <f t="shared" si="1"/>
        <v>3476.2927500000001</v>
      </c>
      <c r="V9" s="382"/>
      <c r="W9" s="357">
        <f>IFERROR(IF((OR((U9/K9)-1&lt;-Index!$H$4,(U9/K9)-1&gt;Index!$H$4,AND(U9&lt;0,K9&gt;0),AND(U9&gt;0,K9&lt;0))),"n.m.",(U9/K9)-1),"n.m.")</f>
        <v>-4.7021637185426512E-2</v>
      </c>
      <c r="X9" s="386"/>
    </row>
    <row r="10" spans="1:86" s="167" customFormat="1" ht="12.75" customHeight="1">
      <c r="A10" s="234" t="s">
        <v>30</v>
      </c>
      <c r="B10" s="39"/>
      <c r="C10" s="313">
        <v>62.19697</v>
      </c>
      <c r="D10" s="39"/>
      <c r="E10" s="313">
        <v>-29.065899999999999</v>
      </c>
      <c r="F10" s="39"/>
      <c r="G10" s="313">
        <v>-86.135940000000005</v>
      </c>
      <c r="H10" s="39"/>
      <c r="I10" s="313">
        <v>27.601560000000003</v>
      </c>
      <c r="J10" s="39"/>
      <c r="K10" s="255">
        <f t="shared" si="0"/>
        <v>-25.403310000000001</v>
      </c>
      <c r="L10" s="39"/>
      <c r="M10" s="313">
        <v>-25.076409999999999</v>
      </c>
      <c r="N10" s="39"/>
      <c r="O10" s="313">
        <v>-0.14244000000000057</v>
      </c>
      <c r="P10" s="39"/>
      <c r="Q10" s="313">
        <v>7.4377800000000001</v>
      </c>
      <c r="R10" s="39"/>
      <c r="S10" s="313">
        <v>-4.8309999999999995</v>
      </c>
      <c r="T10" s="39"/>
      <c r="U10" s="255">
        <f t="shared" si="1"/>
        <v>-22.612069999999999</v>
      </c>
      <c r="V10" s="382"/>
      <c r="W10" s="354">
        <f>IFERROR(IF((OR((U10/K10)-1&lt;-Index!$H$4,(U10/K10)-1&gt;Index!$H$4,AND(U10&lt;0,K10&gt;0),AND(U10&gt;0,K10&lt;0))),"n.m.",(U10/K10)-1),"n.m.")</f>
        <v>-0.10987701996314658</v>
      </c>
      <c r="X10" s="383"/>
    </row>
    <row r="11" spans="1:86" s="167" customFormat="1" ht="12.75" customHeight="1">
      <c r="A11" s="234" t="s">
        <v>34</v>
      </c>
      <c r="B11" s="39"/>
      <c r="C11" s="364">
        <v>79.800370000000001</v>
      </c>
      <c r="D11" s="39"/>
      <c r="E11" s="364">
        <v>58.246459999999999</v>
      </c>
      <c r="F11" s="39"/>
      <c r="G11" s="364">
        <v>56.956580000000002</v>
      </c>
      <c r="H11" s="39"/>
      <c r="I11" s="364">
        <v>57.004449999999991</v>
      </c>
      <c r="J11" s="39"/>
      <c r="K11" s="255">
        <f t="shared" si="0"/>
        <v>252.00785999999999</v>
      </c>
      <c r="L11" s="39"/>
      <c r="M11" s="364">
        <v>81.875450000000001</v>
      </c>
      <c r="N11" s="39"/>
      <c r="O11" s="364">
        <v>75.553509999999989</v>
      </c>
      <c r="P11" s="39"/>
      <c r="Q11" s="364">
        <v>52.824279999999987</v>
      </c>
      <c r="R11" s="39"/>
      <c r="S11" s="364">
        <v>75.050400000000053</v>
      </c>
      <c r="T11" s="39"/>
      <c r="U11" s="255">
        <f t="shared" si="1"/>
        <v>285.30364000000003</v>
      </c>
      <c r="V11" s="382"/>
      <c r="W11" s="354">
        <f>IFERROR(IF((OR((U11/K11)-1&lt;-Index!$H$4,(U11/K11)-1&gt;Index!$H$4,AND(U11&lt;0,K11&gt;0),AND(U11&gt;0,K11&lt;0))),"n.m.",(U11/K11)-1),"n.m.")</f>
        <v>0.13212199016332282</v>
      </c>
      <c r="X11" s="383"/>
    </row>
    <row r="12" spans="1:86" s="167" customFormat="1" ht="12.75" customHeight="1">
      <c r="A12" s="234" t="s">
        <v>20</v>
      </c>
      <c r="B12" s="39"/>
      <c r="C12" s="313">
        <v>357.42359000000005</v>
      </c>
      <c r="D12" s="39"/>
      <c r="E12" s="313">
        <v>357.63291999999996</v>
      </c>
      <c r="F12" s="39"/>
      <c r="G12" s="313">
        <v>371.67944</v>
      </c>
      <c r="H12" s="39"/>
      <c r="I12" s="313">
        <v>386.95247999999992</v>
      </c>
      <c r="J12" s="39"/>
      <c r="K12" s="255">
        <f t="shared" si="0"/>
        <v>1473.6884299999999</v>
      </c>
      <c r="L12" s="39"/>
      <c r="M12" s="313">
        <v>379.64102000000003</v>
      </c>
      <c r="N12" s="39"/>
      <c r="O12" s="313">
        <v>379.31452999999999</v>
      </c>
      <c r="P12" s="39"/>
      <c r="Q12" s="313">
        <v>378.95367999999996</v>
      </c>
      <c r="R12" s="39"/>
      <c r="S12" s="313">
        <v>389.38551000000007</v>
      </c>
      <c r="T12" s="39"/>
      <c r="U12" s="255">
        <f t="shared" si="1"/>
        <v>1527.29474</v>
      </c>
      <c r="V12" s="382"/>
      <c r="W12" s="354">
        <f>IFERROR(IF((OR((U12/K12)-1&lt;-Index!$H$4,(U12/K12)-1&gt;Index!$H$4,AND(U12&lt;0,K12&gt;0),AND(U12&gt;0,K12&lt;0))),"n.m.",(U12/K12)-1),"n.m.")</f>
        <v>3.6375606205987676E-2</v>
      </c>
      <c r="X12" s="383"/>
    </row>
    <row r="13" spans="1:86" s="46" customFormat="1" ht="12.75" customHeight="1">
      <c r="A13" s="365" t="s">
        <v>0</v>
      </c>
      <c r="B13" s="39"/>
      <c r="C13" s="317">
        <v>1.0059099999999999</v>
      </c>
      <c r="D13" s="39"/>
      <c r="E13" s="317">
        <v>226.15810999999999</v>
      </c>
      <c r="F13" s="39"/>
      <c r="G13" s="317">
        <v>-14.124619999999993</v>
      </c>
      <c r="H13" s="39"/>
      <c r="I13" s="317">
        <v>18.976499999999987</v>
      </c>
      <c r="J13" s="39"/>
      <c r="K13" s="348">
        <f t="shared" si="0"/>
        <v>232.01589999999999</v>
      </c>
      <c r="L13" s="39"/>
      <c r="M13" s="317">
        <v>2.7780000000000003E-2</v>
      </c>
      <c r="N13" s="39"/>
      <c r="O13" s="317">
        <v>1.1129800000000001</v>
      </c>
      <c r="P13" s="39"/>
      <c r="Q13" s="317">
        <v>1.6290200000000004</v>
      </c>
      <c r="R13" s="39"/>
      <c r="S13" s="317">
        <v>18.721569999999996</v>
      </c>
      <c r="T13" s="39"/>
      <c r="U13" s="348">
        <f t="shared" si="1"/>
        <v>21.491349999999997</v>
      </c>
      <c r="V13" s="382"/>
      <c r="W13" s="355">
        <f>IFERROR(IF((OR((U13/K13)-1&lt;-Index!$H$4,(U13/K13)-1&gt;Index!$H$4,AND(U13&lt;0,K13&gt;0),AND(U13&gt;0,K13&lt;0))),"n.m.",(U13/K13)-1),"n.m.")</f>
        <v>-0.90737121895525263</v>
      </c>
      <c r="X13" s="384"/>
    </row>
    <row r="14" spans="1:86" s="167" customFormat="1" ht="12.75" customHeight="1">
      <c r="A14" s="366" t="s">
        <v>21</v>
      </c>
      <c r="B14" s="363"/>
      <c r="C14" s="367">
        <f t="shared" ref="C14:U14" si="2">SUM(C8:C13)</f>
        <v>12897.777850000002</v>
      </c>
      <c r="D14" s="363"/>
      <c r="E14" s="367">
        <f t="shared" si="2"/>
        <v>13158.66805</v>
      </c>
      <c r="F14" s="363"/>
      <c r="G14" s="367">
        <f t="shared" si="2"/>
        <v>12965.432549999996</v>
      </c>
      <c r="H14" s="363"/>
      <c r="I14" s="367">
        <f t="shared" si="2"/>
        <v>12987.839430000009</v>
      </c>
      <c r="J14" s="363"/>
      <c r="K14" s="374">
        <f t="shared" si="2"/>
        <v>52009.717880000004</v>
      </c>
      <c r="L14" s="363"/>
      <c r="M14" s="367">
        <f t="shared" si="2"/>
        <v>12601.602989999999</v>
      </c>
      <c r="N14" s="363"/>
      <c r="O14" s="367">
        <f t="shared" si="2"/>
        <v>12849.604749999999</v>
      </c>
      <c r="P14" s="363"/>
      <c r="Q14" s="367">
        <f t="shared" si="2"/>
        <v>13151.428460000003</v>
      </c>
      <c r="R14" s="363"/>
      <c r="S14" s="367">
        <f t="shared" si="2"/>
        <v>13273.262039999998</v>
      </c>
      <c r="T14" s="363"/>
      <c r="U14" s="374">
        <f t="shared" si="2"/>
        <v>51875.898239999988</v>
      </c>
      <c r="V14" s="380"/>
      <c r="W14" s="356">
        <f>IFERROR(IF((OR((U14/K14)-1&lt;-Index!$H$4,(U14/K14)-1&gt;Index!$H$4,AND(U14&lt;0,K14&gt;0),AND(U14&gt;0,K14&lt;0))),"n.m.",(U14/K14)-1),"n.m.")</f>
        <v>-2.5729737721087442E-3</v>
      </c>
      <c r="X14" s="387"/>
    </row>
    <row r="15" spans="1:86" s="167" customFormat="1" ht="12.75" customHeight="1">
      <c r="A15" s="318" t="s">
        <v>9</v>
      </c>
      <c r="B15" s="39"/>
      <c r="C15" s="319">
        <v>-7651.1492099999996</v>
      </c>
      <c r="D15" s="39"/>
      <c r="E15" s="319">
        <v>-7591.7694899999988</v>
      </c>
      <c r="F15" s="39"/>
      <c r="G15" s="319">
        <v>-7727.5163400000019</v>
      </c>
      <c r="H15" s="39"/>
      <c r="I15" s="319">
        <v>-7750.6273000000001</v>
      </c>
      <c r="J15" s="39"/>
      <c r="K15" s="339">
        <f t="shared" ref="K15:K23" si="3">SUM(C15:I15)</f>
        <v>-30721.06234</v>
      </c>
      <c r="L15" s="39"/>
      <c r="M15" s="319">
        <v>-7330.8593200000005</v>
      </c>
      <c r="N15" s="39"/>
      <c r="O15" s="319">
        <v>-7830.7260799999995</v>
      </c>
      <c r="P15" s="39"/>
      <c r="Q15" s="319">
        <v>-7763.2072799999987</v>
      </c>
      <c r="R15" s="39"/>
      <c r="S15" s="319">
        <v>-7651.6771000000008</v>
      </c>
      <c r="T15" s="39"/>
      <c r="U15" s="339">
        <f t="shared" ref="U15:U23" si="4">SUM(M15:S15)</f>
        <v>-30576.469779999999</v>
      </c>
      <c r="V15" s="382"/>
      <c r="W15" s="357">
        <f>IFERROR(IF((OR((U15/K15)-1&lt;-Index!$H$4,(U15/K15)-1&gt;Index!$H$4,AND(U15&lt;0,K15&gt;0),AND(U15&gt;0,K15&lt;0))),"n.m.",(U15/K15)-1),"n.m.")</f>
        <v>-4.7066263008663789E-3</v>
      </c>
      <c r="X15" s="386"/>
    </row>
    <row r="16" spans="1:86" s="167" customFormat="1" ht="12.75" customHeight="1">
      <c r="A16" s="234" t="s">
        <v>10</v>
      </c>
      <c r="B16" s="39"/>
      <c r="C16" s="313">
        <v>-173.47579000000002</v>
      </c>
      <c r="D16" s="39"/>
      <c r="E16" s="313">
        <v>-117.88657999999998</v>
      </c>
      <c r="F16" s="39"/>
      <c r="G16" s="313">
        <v>-70.950590000000034</v>
      </c>
      <c r="H16" s="39"/>
      <c r="I16" s="313">
        <v>-97.918479999999988</v>
      </c>
      <c r="J16" s="39"/>
      <c r="K16" s="255">
        <f t="shared" si="3"/>
        <v>-460.23144000000002</v>
      </c>
      <c r="L16" s="39"/>
      <c r="M16" s="313">
        <v>-134.63930999999999</v>
      </c>
      <c r="N16" s="39"/>
      <c r="O16" s="313">
        <v>-118.90527</v>
      </c>
      <c r="P16" s="39"/>
      <c r="Q16" s="313">
        <v>-147.27043000000003</v>
      </c>
      <c r="R16" s="39"/>
      <c r="S16" s="313">
        <v>-160.15026999999998</v>
      </c>
      <c r="T16" s="39"/>
      <c r="U16" s="255">
        <f t="shared" si="4"/>
        <v>-560.96528000000001</v>
      </c>
      <c r="V16" s="382"/>
      <c r="W16" s="354">
        <f>IFERROR(IF((OR((U16/K16)-1&lt;-Index!$H$4,(U16/K16)-1&gt;Index!$H$4,AND(U16&lt;0,K16&gt;0),AND(U16&gt;0,K16&lt;0))),"n.m.",(U16/K16)-1),"n.m.")</f>
        <v>0.21887648527445225</v>
      </c>
      <c r="X16" s="383"/>
    </row>
    <row r="17" spans="1:29" s="167" customFormat="1" ht="12.75" customHeight="1">
      <c r="A17" s="234" t="s">
        <v>29</v>
      </c>
      <c r="B17" s="39"/>
      <c r="C17" s="313">
        <v>-21.85979</v>
      </c>
      <c r="D17" s="39"/>
      <c r="E17" s="313">
        <v>-21.243059999999996</v>
      </c>
      <c r="F17" s="39"/>
      <c r="G17" s="313">
        <v>-12.123069999999998</v>
      </c>
      <c r="H17" s="39"/>
      <c r="I17" s="313">
        <v>-16.689229999999995</v>
      </c>
      <c r="J17" s="39"/>
      <c r="K17" s="255">
        <f>SUM(C17:I17)</f>
        <v>-71.915149999999983</v>
      </c>
      <c r="L17" s="39"/>
      <c r="M17" s="313">
        <v>-23.516089999999998</v>
      </c>
      <c r="N17" s="39"/>
      <c r="O17" s="313">
        <v>-24.835230000000003</v>
      </c>
      <c r="P17" s="39"/>
      <c r="Q17" s="313">
        <v>-23.435299999999998</v>
      </c>
      <c r="R17" s="39"/>
      <c r="S17" s="313">
        <v>-13.606139999999996</v>
      </c>
      <c r="T17" s="39"/>
      <c r="U17" s="255">
        <f t="shared" si="4"/>
        <v>-85.392759999999996</v>
      </c>
      <c r="V17" s="382"/>
      <c r="W17" s="354">
        <f>IFERROR(IF((OR((U17/K17)-1&lt;-Index!$H$4,(U17/K17)-1&gt;Index!$H$4,AND(U17&lt;0,K17&gt;0),AND(U17&gt;0,K17&lt;0))),"n.m.",(U17/K17)-1),"n.m.")</f>
        <v>0.18740988512156354</v>
      </c>
      <c r="X17" s="383"/>
    </row>
    <row r="18" spans="1:29" s="167" customFormat="1" ht="12.75" customHeight="1">
      <c r="A18" s="234" t="s">
        <v>35</v>
      </c>
      <c r="B18" s="39"/>
      <c r="C18" s="313">
        <v>-2.0529999999999999</v>
      </c>
      <c r="D18" s="39"/>
      <c r="E18" s="313">
        <v>-5.2163900000000005</v>
      </c>
      <c r="F18" s="39"/>
      <c r="G18" s="313">
        <v>-41.473410000000001</v>
      </c>
      <c r="H18" s="39"/>
      <c r="I18" s="313">
        <v>-10.105049999999999</v>
      </c>
      <c r="J18" s="39"/>
      <c r="K18" s="255">
        <f t="shared" si="3"/>
        <v>-58.847850000000001</v>
      </c>
      <c r="L18" s="39"/>
      <c r="M18" s="313">
        <v>-14.506</v>
      </c>
      <c r="N18" s="39"/>
      <c r="O18" s="313">
        <v>-28.383000000000003</v>
      </c>
      <c r="P18" s="39"/>
      <c r="Q18" s="313">
        <v>-3.5939999999999941</v>
      </c>
      <c r="R18" s="39"/>
      <c r="S18" s="313">
        <v>-4.7621100000000069</v>
      </c>
      <c r="T18" s="39"/>
      <c r="U18" s="255">
        <f t="shared" si="4"/>
        <v>-51.245110000000004</v>
      </c>
      <c r="V18" s="382"/>
      <c r="W18" s="354">
        <f>IFERROR(IF((OR((U18/K18)-1&lt;-Index!$H$4,(U18/K18)-1&gt;Index!$H$4,AND(U18&lt;0,K18&gt;0),AND(U18&gt;0,K18&lt;0))),"n.m.",(U18/K18)-1),"n.m.")</f>
        <v>-0.12919316508589518</v>
      </c>
      <c r="X18" s="383"/>
    </row>
    <row r="19" spans="1:29" s="167" customFormat="1" ht="12.75" customHeight="1">
      <c r="A19" s="234" t="s">
        <v>12</v>
      </c>
      <c r="B19" s="39"/>
      <c r="C19" s="313">
        <v>-81.366060000000004</v>
      </c>
      <c r="D19" s="39"/>
      <c r="E19" s="313">
        <v>-94.179209999999983</v>
      </c>
      <c r="F19" s="39"/>
      <c r="G19" s="313">
        <v>-91.503230000000002</v>
      </c>
      <c r="H19" s="39"/>
      <c r="I19" s="313">
        <v>-98.189099999999996</v>
      </c>
      <c r="J19" s="39"/>
      <c r="K19" s="255">
        <f>SUM(C19:I19)</f>
        <v>-365.23759999999999</v>
      </c>
      <c r="L19" s="39"/>
      <c r="M19" s="313">
        <v>-88.180729999999997</v>
      </c>
      <c r="N19" s="39"/>
      <c r="O19" s="313">
        <v>-87.03691000000002</v>
      </c>
      <c r="P19" s="39"/>
      <c r="Q19" s="313">
        <v>-91.183909999999969</v>
      </c>
      <c r="R19" s="39"/>
      <c r="S19" s="313">
        <v>-109.88828000000001</v>
      </c>
      <c r="T19" s="39"/>
      <c r="U19" s="255">
        <f t="shared" si="4"/>
        <v>-376.28982999999999</v>
      </c>
      <c r="V19" s="382"/>
      <c r="W19" s="354">
        <f>IFERROR(IF((OR((U19/K19)-1&lt;-Index!$H$4,(U19/K19)-1&gt;Index!$H$4,AND(U19&lt;0,K19&gt;0),AND(U19&gt;0,K19&lt;0))),"n.m.",(U19/K19)-1),"n.m.")</f>
        <v>3.026038392542274E-2</v>
      </c>
      <c r="X19" s="383"/>
    </row>
    <row r="20" spans="1:29" s="167" customFormat="1" ht="12.75" customHeight="1">
      <c r="A20" s="234" t="s">
        <v>97</v>
      </c>
      <c r="B20" s="39"/>
      <c r="C20" s="313">
        <v>-3248.85961</v>
      </c>
      <c r="D20" s="39"/>
      <c r="E20" s="313">
        <v>-3207.61724</v>
      </c>
      <c r="F20" s="39"/>
      <c r="G20" s="313">
        <v>-3316.07312</v>
      </c>
      <c r="H20" s="39"/>
      <c r="I20" s="313">
        <v>-3435.3681299999989</v>
      </c>
      <c r="J20" s="39"/>
      <c r="K20" s="255">
        <f t="shared" si="3"/>
        <v>-13207.918099999999</v>
      </c>
      <c r="L20" s="39"/>
      <c r="M20" s="313">
        <v>-3228.1397000000002</v>
      </c>
      <c r="N20" s="39"/>
      <c r="O20" s="313">
        <v>-3263.5121899999999</v>
      </c>
      <c r="P20" s="39"/>
      <c r="Q20" s="313">
        <v>-3322.4547699999994</v>
      </c>
      <c r="R20" s="39"/>
      <c r="S20" s="313">
        <v>-3537.6161900000006</v>
      </c>
      <c r="T20" s="39"/>
      <c r="U20" s="255">
        <f t="shared" si="4"/>
        <v>-13351.72285</v>
      </c>
      <c r="V20" s="382"/>
      <c r="W20" s="354">
        <f>IFERROR(IF((OR((U20/K20)-1&lt;-Index!$H$4,(U20/K20)-1&gt;Index!$H$4,AND(U20&lt;0,K20&gt;0),AND(U20&gt;0,K20&lt;0))),"n.m.",(U20/K20)-1),"n.m.")</f>
        <v>1.0887768148713839E-2</v>
      </c>
      <c r="X20" s="383"/>
    </row>
    <row r="21" spans="1:29" s="167" customFormat="1" ht="12.75" customHeight="1">
      <c r="A21" s="234" t="s">
        <v>13</v>
      </c>
      <c r="B21" s="39"/>
      <c r="C21" s="313">
        <v>-344.29165999999998</v>
      </c>
      <c r="D21" s="39"/>
      <c r="E21" s="313">
        <v>-335.72863000000007</v>
      </c>
      <c r="F21" s="39"/>
      <c r="G21" s="313">
        <v>-345.26318000000003</v>
      </c>
      <c r="H21" s="39"/>
      <c r="I21" s="313">
        <v>-341.81989999999996</v>
      </c>
      <c r="J21" s="39"/>
      <c r="K21" s="255">
        <f>SUM(C21:I21)</f>
        <v>-1367.10337</v>
      </c>
      <c r="L21" s="39"/>
      <c r="M21" s="313">
        <v>-339.67977000000002</v>
      </c>
      <c r="N21" s="39"/>
      <c r="O21" s="313">
        <v>-366.04583999999994</v>
      </c>
      <c r="P21" s="39"/>
      <c r="Q21" s="313">
        <v>-356.34414000000015</v>
      </c>
      <c r="R21" s="39"/>
      <c r="S21" s="313">
        <v>-345.26055999999994</v>
      </c>
      <c r="T21" s="39"/>
      <c r="U21" s="255">
        <f t="shared" si="4"/>
        <v>-1407.3303100000001</v>
      </c>
      <c r="V21" s="382"/>
      <c r="W21" s="354">
        <f>IFERROR(IF((OR((U21/K21)-1&lt;-Index!$H$4,(U21/K21)-1&gt;Index!$H$4,AND(U21&lt;0,K21&gt;0),AND(U21&gt;0,K21&lt;0))),"n.m.",(U21/K21)-1),"n.m.")</f>
        <v>2.9424943923589408E-2</v>
      </c>
      <c r="X21" s="383"/>
    </row>
    <row r="22" spans="1:29" s="167" customFormat="1" ht="12.75" customHeight="1">
      <c r="A22" s="234" t="s">
        <v>15</v>
      </c>
      <c r="B22" s="39"/>
      <c r="C22" s="313">
        <v>-90.046899999999994</v>
      </c>
      <c r="D22" s="39"/>
      <c r="E22" s="313">
        <v>-39.659730000000025</v>
      </c>
      <c r="F22" s="39"/>
      <c r="G22" s="313">
        <v>-4.4974999999999739</v>
      </c>
      <c r="H22" s="39"/>
      <c r="I22" s="313">
        <v>-14.752890000000008</v>
      </c>
      <c r="J22" s="39"/>
      <c r="K22" s="255">
        <f>SUM(C22:I22)</f>
        <v>-148.95702</v>
      </c>
      <c r="L22" s="39"/>
      <c r="M22" s="313">
        <v>-2.6995800000000001</v>
      </c>
      <c r="N22" s="39"/>
      <c r="O22" s="313">
        <v>-30.49999</v>
      </c>
      <c r="P22" s="39"/>
      <c r="Q22" s="313">
        <v>-33.235250000000001</v>
      </c>
      <c r="R22" s="39"/>
      <c r="S22" s="313">
        <v>-27.092390000000009</v>
      </c>
      <c r="T22" s="39"/>
      <c r="U22" s="255">
        <f t="shared" si="4"/>
        <v>-93.527210000000011</v>
      </c>
      <c r="V22" s="382"/>
      <c r="W22" s="354">
        <f>IFERROR(IF((OR((U22/K22)-1&lt;-Index!$H$4,(U22/K22)-1&gt;Index!$H$4,AND(U22&lt;0,K22&gt;0),AND(U22&gt;0,K22&lt;0))),"n.m.",(U22/K22)-1),"n.m.")</f>
        <v>-0.37211948788986238</v>
      </c>
      <c r="X22" s="383"/>
    </row>
    <row r="23" spans="1:29" s="46" customFormat="1" ht="12.75" customHeight="1">
      <c r="A23" s="365" t="s">
        <v>1</v>
      </c>
      <c r="B23" s="39"/>
      <c r="C23" s="317">
        <v>-1.7900000000000001E-3</v>
      </c>
      <c r="D23" s="39"/>
      <c r="E23" s="317">
        <v>-1.259E-2</v>
      </c>
      <c r="F23" s="39"/>
      <c r="G23" s="317">
        <v>-4.5255599999999996</v>
      </c>
      <c r="H23" s="39"/>
      <c r="I23" s="317">
        <v>-1.1726299999999998</v>
      </c>
      <c r="J23" s="39"/>
      <c r="K23" s="348">
        <f t="shared" si="3"/>
        <v>-5.7125699999999995</v>
      </c>
      <c r="L23" s="39"/>
      <c r="M23" s="317">
        <v>4.9860000000000002E-2</v>
      </c>
      <c r="N23" s="39"/>
      <c r="O23" s="317">
        <v>-0.16633000000000001</v>
      </c>
      <c r="P23" s="39"/>
      <c r="Q23" s="317">
        <v>-0.56184000000000001</v>
      </c>
      <c r="R23" s="39"/>
      <c r="S23" s="317">
        <v>-2.11883</v>
      </c>
      <c r="T23" s="39"/>
      <c r="U23" s="348">
        <f t="shared" si="4"/>
        <v>-2.7971399999999997</v>
      </c>
      <c r="V23" s="382"/>
      <c r="W23" s="355">
        <f>IFERROR(IF((OR((U23/K23)-1&lt;-Index!$H$4,(U23/K23)-1&gt;Index!$H$4,AND(U23&lt;0,K23&gt;0),AND(U23&gt;0,K23&lt;0))),"n.m.",(U23/K23)-1),"n.m.")</f>
        <v>-0.51035348363346089</v>
      </c>
      <c r="X23" s="384"/>
      <c r="AC23" s="167"/>
    </row>
    <row r="24" spans="1:29" s="167" customFormat="1" ht="12.75" customHeight="1" thickBot="1">
      <c r="A24" s="368" t="s">
        <v>22</v>
      </c>
      <c r="B24" s="363"/>
      <c r="C24" s="369">
        <f t="shared" ref="C24:U24" si="5">SUM(C15:C23)</f>
        <v>-11613.103810000001</v>
      </c>
      <c r="D24" s="363"/>
      <c r="E24" s="369">
        <f t="shared" si="5"/>
        <v>-11413.312919999998</v>
      </c>
      <c r="F24" s="363"/>
      <c r="G24" s="369">
        <f t="shared" si="5"/>
        <v>-11613.926000000001</v>
      </c>
      <c r="H24" s="363"/>
      <c r="I24" s="369">
        <f t="shared" si="5"/>
        <v>-11766.642709999998</v>
      </c>
      <c r="J24" s="363"/>
      <c r="K24" s="375">
        <f t="shared" si="5"/>
        <v>-46406.985440000004</v>
      </c>
      <c r="L24" s="363"/>
      <c r="M24" s="369">
        <f t="shared" si="5"/>
        <v>-11162.170640000002</v>
      </c>
      <c r="N24" s="363"/>
      <c r="O24" s="369">
        <f t="shared" si="5"/>
        <v>-11750.110839999999</v>
      </c>
      <c r="P24" s="363"/>
      <c r="Q24" s="369">
        <f t="shared" si="5"/>
        <v>-11741.286919999999</v>
      </c>
      <c r="R24" s="363"/>
      <c r="S24" s="369">
        <f t="shared" si="5"/>
        <v>-11852.171870000002</v>
      </c>
      <c r="T24" s="363"/>
      <c r="U24" s="375">
        <f t="shared" si="5"/>
        <v>-46505.740270000002</v>
      </c>
      <c r="V24" s="380"/>
      <c r="W24" s="388">
        <f>IFERROR(IF((OR((U24/K24)-1&lt;-Index!$H$4,(U24/K24)-1&gt;Index!$H$4,AND(U24&lt;0,K24&gt;0),AND(U24&gt;0,K24&lt;0))),"n.m.",(U24/K24)-1),"n.m.")</f>
        <v>2.1280164842354399E-3</v>
      </c>
      <c r="X24" s="389"/>
    </row>
    <row r="25" spans="1:29" s="167" customFormat="1" ht="12.75" customHeight="1" thickBot="1">
      <c r="A25" s="48" t="s">
        <v>23</v>
      </c>
      <c r="B25" s="363"/>
      <c r="C25" s="30">
        <f t="shared" ref="C25:U25" si="6">C14+C24</f>
        <v>1284.6740400000017</v>
      </c>
      <c r="D25" s="363"/>
      <c r="E25" s="30">
        <f t="shared" si="6"/>
        <v>1745.3551300000017</v>
      </c>
      <c r="F25" s="363"/>
      <c r="G25" s="30">
        <f t="shared" si="6"/>
        <v>1351.5065499999946</v>
      </c>
      <c r="H25" s="363"/>
      <c r="I25" s="30">
        <f t="shared" si="6"/>
        <v>1221.1967200000108</v>
      </c>
      <c r="J25" s="363"/>
      <c r="K25" s="376">
        <f t="shared" si="6"/>
        <v>5602.7324399999998</v>
      </c>
      <c r="L25" s="363"/>
      <c r="M25" s="30">
        <f t="shared" si="6"/>
        <v>1439.4323499999973</v>
      </c>
      <c r="N25" s="363"/>
      <c r="O25" s="30">
        <f t="shared" si="6"/>
        <v>1099.4939099999992</v>
      </c>
      <c r="P25" s="363"/>
      <c r="Q25" s="30">
        <f t="shared" si="6"/>
        <v>1410.1415400000042</v>
      </c>
      <c r="R25" s="363"/>
      <c r="S25" s="30">
        <f t="shared" si="6"/>
        <v>1421.0901699999959</v>
      </c>
      <c r="T25" s="363"/>
      <c r="U25" s="376">
        <f t="shared" si="6"/>
        <v>5370.1579699999857</v>
      </c>
      <c r="V25" s="380"/>
      <c r="W25" s="362">
        <f>IFERROR(IF((OR((U25/K25)-1&lt;-Index!$H$4,(U25/K25)-1&gt;Index!$H$4,AND(U25&lt;0,K25&gt;0),AND(U25&gt;0,K25&lt;0))),"n.m.",(U25/K25)-1),"n.m.")</f>
        <v>-4.1510900706158704E-2</v>
      </c>
      <c r="X25" s="390"/>
    </row>
    <row r="26" spans="1:29" s="167" customFormat="1" ht="12.75" customHeight="1">
      <c r="A26" s="28" t="s">
        <v>31</v>
      </c>
      <c r="B26" s="39"/>
      <c r="C26" s="29">
        <v>-17.636150000000001</v>
      </c>
      <c r="D26" s="39"/>
      <c r="E26" s="29">
        <v>-20.083239999999996</v>
      </c>
      <c r="F26" s="39"/>
      <c r="G26" s="29">
        <v>15.692729999999997</v>
      </c>
      <c r="H26" s="39"/>
      <c r="I26" s="29">
        <v>-77.427539999999993</v>
      </c>
      <c r="J26" s="39"/>
      <c r="K26" s="335">
        <f>SUM(C26:I26)</f>
        <v>-99.454199999999986</v>
      </c>
      <c r="L26" s="39"/>
      <c r="M26" s="29">
        <v>-0.56908999999999998</v>
      </c>
      <c r="N26" s="39"/>
      <c r="O26" s="29">
        <v>-20.787900000000004</v>
      </c>
      <c r="P26" s="39"/>
      <c r="Q26" s="29">
        <v>-10.182619999999996</v>
      </c>
      <c r="R26" s="39"/>
      <c r="S26" s="29">
        <v>-21.593599999999999</v>
      </c>
      <c r="T26" s="39"/>
      <c r="U26" s="335">
        <f>SUM(M26:S26)</f>
        <v>-53.133209999999998</v>
      </c>
      <c r="V26" s="382"/>
      <c r="W26" s="358">
        <f>IFERROR(IF((OR((U26/K26)-1&lt;-Index!$H$4,(U26/K26)-1&gt;Index!$H$4,AND(U26&lt;0,K26&gt;0),AND(U26&gt;0,K26&lt;0))),"n.m.",(U26/K26)-1),"n.m.")</f>
        <v>-0.46575197427559611</v>
      </c>
      <c r="X26" s="381"/>
    </row>
    <row r="27" spans="1:29" s="167" customFormat="1" ht="12.75" customHeight="1">
      <c r="A27" s="234" t="s">
        <v>36</v>
      </c>
      <c r="B27" s="39"/>
      <c r="C27" s="313">
        <v>227.65414999999999</v>
      </c>
      <c r="D27" s="39"/>
      <c r="E27" s="313">
        <v>206.84151999999997</v>
      </c>
      <c r="F27" s="39"/>
      <c r="G27" s="313">
        <v>178.90489000000008</v>
      </c>
      <c r="H27" s="39"/>
      <c r="I27" s="313">
        <v>133.08911999999998</v>
      </c>
      <c r="J27" s="39"/>
      <c r="K27" s="255">
        <f>SUM(C27:I27)</f>
        <v>746.48968000000002</v>
      </c>
      <c r="L27" s="39"/>
      <c r="M27" s="313">
        <v>158.71513000000002</v>
      </c>
      <c r="N27" s="39"/>
      <c r="O27" s="313">
        <v>168.16677999999993</v>
      </c>
      <c r="P27" s="39"/>
      <c r="Q27" s="313">
        <v>180.48299000000009</v>
      </c>
      <c r="R27" s="39"/>
      <c r="S27" s="313">
        <v>306.26665000000003</v>
      </c>
      <c r="T27" s="39"/>
      <c r="U27" s="255">
        <f>SUM(M27:S27)</f>
        <v>813.63155000000006</v>
      </c>
      <c r="V27" s="382"/>
      <c r="W27" s="354">
        <f>IFERROR(IF((OR((U27/K27)-1&lt;-Index!$H$4,(U27/K27)-1&gt;Index!$H$4,AND(U27&lt;0,K27&gt;0),AND(U27&gt;0,K27&lt;0))),"n.m.",(U27/K27)-1),"n.m.")</f>
        <v>8.9943467135406463E-2</v>
      </c>
      <c r="X27" s="383"/>
    </row>
    <row r="28" spans="1:29" s="167" customFormat="1" ht="12.75" customHeight="1">
      <c r="A28" s="234" t="s">
        <v>37</v>
      </c>
      <c r="B28" s="39"/>
      <c r="C28" s="313">
        <v>-16.957240000000002</v>
      </c>
      <c r="D28" s="39"/>
      <c r="E28" s="313">
        <v>-39.356059999999999</v>
      </c>
      <c r="F28" s="39"/>
      <c r="G28" s="313">
        <v>-134.80305000000001</v>
      </c>
      <c r="H28" s="39"/>
      <c r="I28" s="313">
        <v>-31.992389999999972</v>
      </c>
      <c r="J28" s="39"/>
      <c r="K28" s="255">
        <f>SUM(C28:I28)</f>
        <v>-223.10873999999998</v>
      </c>
      <c r="L28" s="39"/>
      <c r="M28" s="313">
        <v>-53.041559999999997</v>
      </c>
      <c r="N28" s="39"/>
      <c r="O28" s="313">
        <v>-114.72389999999999</v>
      </c>
      <c r="P28" s="39"/>
      <c r="Q28" s="313">
        <v>-34.558120000000002</v>
      </c>
      <c r="R28" s="39"/>
      <c r="S28" s="313">
        <v>-33.715749999999986</v>
      </c>
      <c r="T28" s="39"/>
      <c r="U28" s="255">
        <f>SUM(M28:S28)</f>
        <v>-236.03932999999998</v>
      </c>
      <c r="V28" s="382"/>
      <c r="W28" s="354">
        <f>IFERROR(IF((OR((U28/K28)-1&lt;-Index!$H$4,(U28/K28)-1&gt;Index!$H$4,AND(U28&lt;0,K28&gt;0),AND(U28&gt;0,K28&lt;0))),"n.m.",(U28/K28)-1),"n.m.")</f>
        <v>5.7956447604876393E-2</v>
      </c>
      <c r="X28" s="383"/>
    </row>
    <row r="29" spans="1:29" s="167" customFormat="1" ht="12.75" customHeight="1">
      <c r="A29" s="234" t="s">
        <v>96</v>
      </c>
      <c r="B29" s="39"/>
      <c r="C29" s="313">
        <v>-180.57744</v>
      </c>
      <c r="D29" s="39"/>
      <c r="E29" s="313">
        <v>-3.000000000952241E-5</v>
      </c>
      <c r="F29" s="39"/>
      <c r="G29" s="313">
        <v>0</v>
      </c>
      <c r="H29" s="39"/>
      <c r="I29" s="313">
        <v>0</v>
      </c>
      <c r="J29" s="39"/>
      <c r="K29" s="255">
        <f>SUM(C29:I29)</f>
        <v>-180.57747000000001</v>
      </c>
      <c r="L29" s="39"/>
      <c r="M29" s="313">
        <v>0</v>
      </c>
      <c r="N29" s="39"/>
      <c r="O29" s="313">
        <v>0</v>
      </c>
      <c r="P29" s="39"/>
      <c r="Q29" s="313">
        <v>0</v>
      </c>
      <c r="R29" s="39"/>
      <c r="S29" s="313">
        <v>0</v>
      </c>
      <c r="T29" s="39"/>
      <c r="U29" s="255">
        <f>SUM(M29:S29)</f>
        <v>0</v>
      </c>
      <c r="V29" s="382"/>
      <c r="W29" s="354">
        <f>IFERROR(IF((OR((U29/K29)-1&lt;-Index!$H$4,(U29/K29)-1&gt;Index!$H$4,AND(U29&lt;0,K29&gt;0),AND(U29&gt;0,K29&lt;0))),"n.m.",(U29/K29)-1),"n.m.")</f>
        <v>-1</v>
      </c>
      <c r="X29" s="383"/>
    </row>
    <row r="30" spans="1:29" s="167" customFormat="1" ht="12.75" customHeight="1">
      <c r="A30" s="39" t="s">
        <v>14</v>
      </c>
      <c r="B30" s="39"/>
      <c r="C30" s="35">
        <v>-12.85425</v>
      </c>
      <c r="D30" s="39"/>
      <c r="E30" s="35">
        <v>-17.005839999999999</v>
      </c>
      <c r="F30" s="39"/>
      <c r="G30" s="35">
        <v>-14.942399999999999</v>
      </c>
      <c r="H30" s="39"/>
      <c r="I30" s="35">
        <v>-17.731079999999999</v>
      </c>
      <c r="J30" s="39"/>
      <c r="K30" s="353">
        <f>SUM(C30:I30)</f>
        <v>-62.533569999999997</v>
      </c>
      <c r="L30" s="39"/>
      <c r="M30" s="35">
        <v>-12.35486</v>
      </c>
      <c r="N30" s="39"/>
      <c r="O30" s="35">
        <v>-13.744009999999998</v>
      </c>
      <c r="P30" s="39"/>
      <c r="Q30" s="35">
        <v>-15.63138</v>
      </c>
      <c r="R30" s="39"/>
      <c r="S30" s="35">
        <v>-18.041720000000005</v>
      </c>
      <c r="T30" s="39"/>
      <c r="U30" s="353">
        <f>SUM(M30:S30)</f>
        <v>-59.771970000000003</v>
      </c>
      <c r="V30" s="382"/>
      <c r="W30" s="358">
        <f>IFERROR(IF((OR((U30/K30)-1&lt;-Index!$H$4,(U30/K30)-1&gt;Index!$H$4,AND(U30&lt;0,K30&gt;0),AND(U30&gt;0,K30&lt;0))),"n.m.",(U30/K30)-1),"n.m.")</f>
        <v>-4.416187977113728E-2</v>
      </c>
      <c r="X30" s="391"/>
    </row>
    <row r="31" spans="1:29" s="219" customFormat="1" ht="12.75" customHeight="1" thickBot="1">
      <c r="A31" s="368" t="s">
        <v>24</v>
      </c>
      <c r="B31" s="363"/>
      <c r="C31" s="369">
        <f t="shared" ref="C31:U31" si="7">SUM(C26:C30)</f>
        <v>-0.37093000000003684</v>
      </c>
      <c r="D31" s="363"/>
      <c r="E31" s="369">
        <f t="shared" si="7"/>
        <v>130.39634999999998</v>
      </c>
      <c r="F31" s="363"/>
      <c r="G31" s="369">
        <f t="shared" si="7"/>
        <v>44.852170000000051</v>
      </c>
      <c r="H31" s="363"/>
      <c r="I31" s="369">
        <f t="shared" si="7"/>
        <v>5.938110000000016</v>
      </c>
      <c r="J31" s="363"/>
      <c r="K31" s="375">
        <f t="shared" si="7"/>
        <v>180.81569999999999</v>
      </c>
      <c r="L31" s="363"/>
      <c r="M31" s="369">
        <f t="shared" si="7"/>
        <v>92.749620000000021</v>
      </c>
      <c r="N31" s="363"/>
      <c r="O31" s="369">
        <f t="shared" si="7"/>
        <v>18.910969999999942</v>
      </c>
      <c r="P31" s="363"/>
      <c r="Q31" s="369">
        <f t="shared" si="7"/>
        <v>120.11087000000009</v>
      </c>
      <c r="R31" s="363"/>
      <c r="S31" s="369">
        <f t="shared" si="7"/>
        <v>232.91558000000006</v>
      </c>
      <c r="T31" s="363"/>
      <c r="U31" s="375">
        <f t="shared" si="7"/>
        <v>464.68704000000014</v>
      </c>
      <c r="V31" s="380"/>
      <c r="W31" s="388">
        <f>IFERROR(IF((OR((U31/K31)-1&lt;-Index!$H$4,(U31/K31)-1&gt;Index!$H$4,AND(U31&lt;0,K31&gt;0),AND(U31&gt;0,K31&lt;0))),"n.m.",(U31/K31)-1),"n.m.")</f>
        <v>1.5699485166387661</v>
      </c>
      <c r="X31" s="392"/>
    </row>
    <row r="32" spans="1:29" s="46" customFormat="1" ht="12.75" customHeight="1">
      <c r="A32" s="82" t="s">
        <v>41</v>
      </c>
      <c r="B32" s="56"/>
      <c r="C32" s="84">
        <f t="shared" ref="C32:U32" si="8">C31+C25</f>
        <v>1284.3031100000017</v>
      </c>
      <c r="D32" s="56"/>
      <c r="E32" s="84">
        <f t="shared" si="8"/>
        <v>1875.7514800000017</v>
      </c>
      <c r="F32" s="56"/>
      <c r="G32" s="84">
        <f t="shared" si="8"/>
        <v>1396.3587199999947</v>
      </c>
      <c r="H32" s="56"/>
      <c r="I32" s="84">
        <f t="shared" si="8"/>
        <v>1227.1348300000109</v>
      </c>
      <c r="J32" s="56"/>
      <c r="K32" s="377">
        <f t="shared" si="8"/>
        <v>5783.5481399999999</v>
      </c>
      <c r="L32" s="56"/>
      <c r="M32" s="84">
        <f t="shared" si="8"/>
        <v>1532.1819699999974</v>
      </c>
      <c r="N32" s="56"/>
      <c r="O32" s="84">
        <f t="shared" si="8"/>
        <v>1118.4048799999991</v>
      </c>
      <c r="P32" s="56"/>
      <c r="Q32" s="84">
        <f t="shared" si="8"/>
        <v>1530.2524100000041</v>
      </c>
      <c r="R32" s="56"/>
      <c r="S32" s="84">
        <f t="shared" si="8"/>
        <v>1654.0057499999959</v>
      </c>
      <c r="T32" s="56"/>
      <c r="U32" s="377">
        <f t="shared" si="8"/>
        <v>5834.8450099999855</v>
      </c>
      <c r="V32" s="380"/>
      <c r="W32" s="358">
        <f>IFERROR(IF((OR((U32/K32)-1&lt;-Index!$H$4,(U32/K32)-1&gt;Index!$H$4,AND(U32&lt;0,K32&gt;0),AND(U32&gt;0,K32&lt;0))),"n.m.",(U32/K32)-1),"n.m.")</f>
        <v>8.8694463603073981E-3</v>
      </c>
      <c r="X32" s="393"/>
    </row>
    <row r="33" spans="1:113" s="167" customFormat="1" ht="12.75" customHeight="1" thickBot="1">
      <c r="A33" s="370" t="s">
        <v>16</v>
      </c>
      <c r="B33" s="39"/>
      <c r="C33" s="326">
        <v>-362.19408000000004</v>
      </c>
      <c r="D33" s="39"/>
      <c r="E33" s="326">
        <v>-532.15490999999997</v>
      </c>
      <c r="F33" s="39"/>
      <c r="G33" s="326">
        <v>-377.5453100000002</v>
      </c>
      <c r="H33" s="39"/>
      <c r="I33" s="326">
        <v>-387.88560999999982</v>
      </c>
      <c r="J33" s="39"/>
      <c r="K33" s="347">
        <f>SUM(C33:I33)</f>
        <v>-1659.77991</v>
      </c>
      <c r="L33" s="39"/>
      <c r="M33" s="326">
        <v>-384.99665000000005</v>
      </c>
      <c r="N33" s="39"/>
      <c r="O33" s="326">
        <v>-344.01680999999996</v>
      </c>
      <c r="P33" s="39"/>
      <c r="Q33" s="326">
        <v>-406.56726999999989</v>
      </c>
      <c r="R33" s="39"/>
      <c r="S33" s="326">
        <v>-541.6567500000001</v>
      </c>
      <c r="T33" s="39"/>
      <c r="U33" s="347">
        <f>SUM(M33:S33)</f>
        <v>-1677.23748</v>
      </c>
      <c r="V33" s="382"/>
      <c r="W33" s="361">
        <f>IFERROR(IF((OR((U33/K33)-1&lt;-Index!$H$4,(U33/K33)-1&gt;Index!$H$4,AND(U33&lt;0,K33&gt;0),AND(U33&gt;0,K33&lt;0))),"n.m.",(U33/K33)-1),"n.m.")</f>
        <v>1.05180029561871E-2</v>
      </c>
      <c r="X33" s="394"/>
    </row>
    <row r="34" spans="1:113" s="167" customFormat="1" ht="12.75" customHeight="1" thickBot="1">
      <c r="A34" s="48" t="s">
        <v>2</v>
      </c>
      <c r="B34" s="363"/>
      <c r="C34" s="30">
        <f t="shared" ref="C34:U34" si="9">SUM(C32:C33)</f>
        <v>922.10903000000167</v>
      </c>
      <c r="D34" s="363"/>
      <c r="E34" s="30">
        <f t="shared" si="9"/>
        <v>1343.5965700000017</v>
      </c>
      <c r="F34" s="363"/>
      <c r="G34" s="30">
        <f t="shared" si="9"/>
        <v>1018.8134099999945</v>
      </c>
      <c r="H34" s="363"/>
      <c r="I34" s="30">
        <f t="shared" si="9"/>
        <v>839.24922000001106</v>
      </c>
      <c r="J34" s="363"/>
      <c r="K34" s="376">
        <f t="shared" si="9"/>
        <v>4123.7682299999997</v>
      </c>
      <c r="L34" s="363"/>
      <c r="M34" s="30">
        <f t="shared" si="9"/>
        <v>1147.1853199999973</v>
      </c>
      <c r="N34" s="363"/>
      <c r="O34" s="30">
        <f t="shared" si="9"/>
        <v>774.38806999999917</v>
      </c>
      <c r="P34" s="363"/>
      <c r="Q34" s="30">
        <f t="shared" si="9"/>
        <v>1123.6851400000041</v>
      </c>
      <c r="R34" s="363"/>
      <c r="S34" s="30">
        <f t="shared" si="9"/>
        <v>1112.3489999999958</v>
      </c>
      <c r="T34" s="363"/>
      <c r="U34" s="376">
        <f t="shared" si="9"/>
        <v>4157.6075299999857</v>
      </c>
      <c r="V34" s="380"/>
      <c r="W34" s="362">
        <f>IFERROR(IF((OR((U34/K34)-1&lt;-Index!$H$4,(U34/K34)-1&gt;Index!$H$4,AND(U34&lt;0,K34&gt;0),AND(U34&gt;0,K34&lt;0))),"n.m.",(U34/K34)-1),"n.m.")</f>
        <v>8.2059170430113237E-3</v>
      </c>
      <c r="X34" s="390"/>
    </row>
    <row r="35" spans="1:113" s="167" customFormat="1" ht="12.75" customHeight="1">
      <c r="A35" s="56" t="s">
        <v>51</v>
      </c>
      <c r="B35" s="56"/>
      <c r="C35" s="29"/>
      <c r="D35" s="56"/>
      <c r="E35" s="29"/>
      <c r="F35" s="56"/>
      <c r="G35" s="29"/>
      <c r="H35" s="56"/>
      <c r="I35" s="29"/>
      <c r="J35" s="56"/>
      <c r="K35" s="335"/>
      <c r="L35" s="56"/>
      <c r="M35" s="29"/>
      <c r="N35" s="56"/>
      <c r="O35" s="29"/>
      <c r="P35" s="56"/>
      <c r="Q35" s="29"/>
      <c r="R35" s="56"/>
      <c r="S35" s="29"/>
      <c r="T35" s="56"/>
      <c r="U35" s="335"/>
      <c r="V35" s="380"/>
      <c r="W35" s="358"/>
      <c r="X35" s="381"/>
    </row>
    <row r="36" spans="1:113" s="46" customFormat="1" ht="12.75" customHeight="1">
      <c r="A36" s="371" t="s">
        <v>84</v>
      </c>
      <c r="B36" s="327"/>
      <c r="C36" s="372">
        <v>51.882440000000003</v>
      </c>
      <c r="D36" s="327"/>
      <c r="E36" s="372">
        <v>37.170020000000008</v>
      </c>
      <c r="F36" s="327"/>
      <c r="G36" s="372">
        <v>27.480399999999989</v>
      </c>
      <c r="H36" s="327"/>
      <c r="I36" s="372">
        <v>26.520400000000024</v>
      </c>
      <c r="J36" s="327"/>
      <c r="K36" s="378">
        <f>SUM(C36:I36)</f>
        <v>143.05326000000002</v>
      </c>
      <c r="L36" s="327"/>
      <c r="M36" s="372">
        <v>45.382239999999996</v>
      </c>
      <c r="N36" s="327"/>
      <c r="O36" s="372">
        <v>38.497600000000006</v>
      </c>
      <c r="P36" s="327"/>
      <c r="Q36" s="372">
        <v>35.572890000000001</v>
      </c>
      <c r="R36" s="327"/>
      <c r="S36" s="372">
        <v>35.47741000000002</v>
      </c>
      <c r="T36" s="327"/>
      <c r="U36" s="378">
        <f>SUM(M36:S36)</f>
        <v>154.93014000000002</v>
      </c>
      <c r="V36" s="395"/>
      <c r="W36" s="396">
        <f>IFERROR(IF((OR((U36/K36)-1&lt;-Index!$H$4,(U36/K36)-1&gt;Index!$H$4,AND(U36&lt;0,K36&gt;0),AND(U36&gt;0,K36&lt;0))),"n.m.",(U36/K36)-1),"n.m.")</f>
        <v>8.3024182741448849E-2</v>
      </c>
      <c r="X36" s="397"/>
    </row>
    <row r="37" spans="1:113" s="167" customFormat="1" ht="12.75" customHeight="1" thickBot="1">
      <c r="A37" s="328" t="s">
        <v>153</v>
      </c>
      <c r="B37" s="373"/>
      <c r="C37" s="65">
        <f t="shared" ref="C37:U37" si="10">C34-C36</f>
        <v>870.22659000000169</v>
      </c>
      <c r="D37" s="373"/>
      <c r="E37" s="65">
        <f t="shared" si="10"/>
        <v>1306.4265500000017</v>
      </c>
      <c r="F37" s="373"/>
      <c r="G37" s="65">
        <f t="shared" si="10"/>
        <v>991.33300999999449</v>
      </c>
      <c r="H37" s="373"/>
      <c r="I37" s="65">
        <f t="shared" si="10"/>
        <v>812.72882000001107</v>
      </c>
      <c r="J37" s="373"/>
      <c r="K37" s="379">
        <f t="shared" si="10"/>
        <v>3980.7149699999995</v>
      </c>
      <c r="L37" s="373"/>
      <c r="M37" s="65">
        <f t="shared" si="10"/>
        <v>1101.8030799999974</v>
      </c>
      <c r="N37" s="373"/>
      <c r="O37" s="65">
        <f t="shared" si="10"/>
        <v>735.89046999999914</v>
      </c>
      <c r="P37" s="373"/>
      <c r="Q37" s="65">
        <f t="shared" si="10"/>
        <v>1088.1122500000042</v>
      </c>
      <c r="R37" s="373"/>
      <c r="S37" s="65">
        <f t="shared" si="10"/>
        <v>1076.8715899999959</v>
      </c>
      <c r="T37" s="373"/>
      <c r="U37" s="379">
        <f t="shared" si="10"/>
        <v>4002.6773899999857</v>
      </c>
      <c r="V37" s="398"/>
      <c r="W37" s="362">
        <f>IFERROR(IF((OR((U37/K37)-1&lt;-Index!$H$4,(U37/K37)-1&gt;Index!$H$4,AND(U37&lt;0,K37&gt;0),AND(U37&gt;0,K37&lt;0))),"n.m.",(U37/K37)-1),"n.m.")</f>
        <v>5.5172048653324701E-3</v>
      </c>
      <c r="X37" s="399"/>
    </row>
    <row r="38" spans="1:113" s="167" customFormat="1" ht="12.75" customHeight="1">
      <c r="A38" s="85" t="s">
        <v>114</v>
      </c>
      <c r="B38" s="363"/>
      <c r="C38" s="632">
        <f>-C15/C8*100</f>
        <v>66.422123627626618</v>
      </c>
      <c r="D38" s="363"/>
      <c r="E38" s="632">
        <f>-E15/E8*100</f>
        <v>65.714777078978656</v>
      </c>
      <c r="F38" s="363"/>
      <c r="G38" s="632">
        <f>-G15/G8*100</f>
        <v>65.86276247434742</v>
      </c>
      <c r="H38" s="363"/>
      <c r="I38" s="632">
        <f>-I15/I8*100</f>
        <v>66.670619097208956</v>
      </c>
      <c r="J38" s="363"/>
      <c r="K38" s="629">
        <f>-K15/K8*100</f>
        <v>66.166990617622474</v>
      </c>
      <c r="L38" s="363"/>
      <c r="M38" s="632">
        <f>-M15/M8*100</f>
        <v>64.774591260796626</v>
      </c>
      <c r="N38" s="363"/>
      <c r="O38" s="632">
        <f>-O15/O8*100</f>
        <v>68.061799609229553</v>
      </c>
      <c r="P38" s="363"/>
      <c r="Q38" s="632">
        <f>-Q15/Q8*100</f>
        <v>65.475958730185639</v>
      </c>
      <c r="R38" s="363"/>
      <c r="S38" s="632">
        <f>-S15/S8*100</f>
        <v>64.252608946337972</v>
      </c>
      <c r="T38" s="363"/>
      <c r="U38" s="629">
        <f>-U15/U8*100</f>
        <v>65.631462787200817</v>
      </c>
      <c r="V38" s="380"/>
      <c r="W38" s="693">
        <f>IF(OR(AND(K38&lt;0,U38&gt;0),AND(K38&gt;0,U38&lt;0),K38=0,K38="-",U38="-"),"-",(U38-K38))</f>
        <v>-0.53552783042165686</v>
      </c>
      <c r="X38" s="400" t="s">
        <v>33</v>
      </c>
    </row>
    <row r="39" spans="1:113" s="167" customFormat="1" ht="12.75" customHeight="1">
      <c r="A39" s="312" t="s">
        <v>115</v>
      </c>
      <c r="B39" s="171"/>
      <c r="C39" s="633">
        <v>3.2390763238864326</v>
      </c>
      <c r="D39" s="171"/>
      <c r="E39" s="633">
        <v>3.3583394019783395</v>
      </c>
      <c r="F39" s="171"/>
      <c r="G39" s="633">
        <v>4.4095164737642971</v>
      </c>
      <c r="H39" s="171"/>
      <c r="I39" s="633">
        <v>5.5573095104066201</v>
      </c>
      <c r="J39" s="171"/>
      <c r="K39" s="630">
        <v>4.1449712725461243</v>
      </c>
      <c r="L39" s="171"/>
      <c r="M39" s="633">
        <v>3.4547368157631806</v>
      </c>
      <c r="N39" s="171"/>
      <c r="O39" s="633">
        <v>6.5165656303262276</v>
      </c>
      <c r="P39" s="171"/>
      <c r="Q39" s="633">
        <v>3.0314276918877807</v>
      </c>
      <c r="R39" s="171"/>
      <c r="S39" s="633">
        <v>4.90478049666691</v>
      </c>
      <c r="T39" s="171"/>
      <c r="U39" s="630">
        <v>4.4738056820086651</v>
      </c>
      <c r="V39" s="401"/>
      <c r="W39" s="694">
        <f>IF(OR(AND(K39&lt;0,U39&gt;0),AND(K39&gt;0,U39&lt;0),K39=0,K39="-",U39="-"),"-",(U39-K39))</f>
        <v>0.32883440946254083</v>
      </c>
      <c r="X39" s="402" t="s">
        <v>33</v>
      </c>
    </row>
    <row r="40" spans="1:113" s="167" customFormat="1" ht="12.75" customHeight="1">
      <c r="A40" s="593" t="s">
        <v>116</v>
      </c>
      <c r="B40" s="171"/>
      <c r="C40" s="634">
        <v>1.9307039800314438</v>
      </c>
      <c r="D40" s="171"/>
      <c r="E40" s="634">
        <v>1.0579142360032661</v>
      </c>
      <c r="F40" s="171"/>
      <c r="G40" s="634">
        <v>1.2287512503400377</v>
      </c>
      <c r="H40" s="171"/>
      <c r="I40" s="634">
        <v>2.1450384771723336</v>
      </c>
      <c r="J40" s="171"/>
      <c r="K40" s="639">
        <v>1.5898191465024234</v>
      </c>
      <c r="L40" s="171"/>
      <c r="M40" s="634">
        <v>0.18810797439552659</v>
      </c>
      <c r="N40" s="171"/>
      <c r="O40" s="634">
        <v>4.3502329066212004</v>
      </c>
      <c r="P40" s="171"/>
      <c r="Q40" s="634">
        <v>0.23202022899387453</v>
      </c>
      <c r="R40" s="171"/>
      <c r="S40" s="634">
        <v>1.1741752940743984</v>
      </c>
      <c r="T40" s="171"/>
      <c r="U40" s="639">
        <v>1.4792102586986191</v>
      </c>
      <c r="V40" s="401"/>
      <c r="W40" s="695">
        <f>IF(OR(AND(K40&lt;0,U40&gt;0),AND(K40&gt;0,U40&lt;0),K40=0,K40="-",U40="-"),"-",(U40-K40))</f>
        <v>-0.11060888780380429</v>
      </c>
      <c r="X40" s="403" t="s">
        <v>33</v>
      </c>
    </row>
    <row r="41" spans="1:113" s="167" customFormat="1" ht="12.75" customHeight="1" thickBot="1">
      <c r="A41" s="363" t="s">
        <v>117</v>
      </c>
      <c r="B41" s="363"/>
      <c r="C41" s="635">
        <f>-C20/C8*100</f>
        <v>28.204410702405163</v>
      </c>
      <c r="D41" s="363"/>
      <c r="E41" s="635">
        <f>-E20/E8*100</f>
        <v>27.76531244249999</v>
      </c>
      <c r="F41" s="363"/>
      <c r="G41" s="635">
        <f>-G20/G8*100</f>
        <v>28.263380708701046</v>
      </c>
      <c r="H41" s="363"/>
      <c r="I41" s="635">
        <f>-I20/I8*100</f>
        <v>29.550913905242343</v>
      </c>
      <c r="J41" s="363"/>
      <c r="K41" s="640">
        <f>-K20/K8*100</f>
        <v>28.447199622492803</v>
      </c>
      <c r="L41" s="363"/>
      <c r="M41" s="635">
        <f>-M20/M8*100</f>
        <v>28.523454137195291</v>
      </c>
      <c r="N41" s="363"/>
      <c r="O41" s="635">
        <f>-O20/O8*100</f>
        <v>28.365251246032336</v>
      </c>
      <c r="P41" s="363"/>
      <c r="Q41" s="635">
        <f>-Q20/Q8*100</f>
        <v>28.02204083405956</v>
      </c>
      <c r="R41" s="363"/>
      <c r="S41" s="635">
        <f>-S20/S8*100</f>
        <v>29.706045705758292</v>
      </c>
      <c r="T41" s="363"/>
      <c r="U41" s="640">
        <f>-U20/U8*100</f>
        <v>28.659067174196</v>
      </c>
      <c r="V41" s="380"/>
      <c r="W41" s="696">
        <f>IF(OR(AND(K41&lt;0,U41&gt;0),AND(K41&gt;0,U41&lt;0),K41=0,K41="-",U41="-"),"-",(U41-K41))</f>
        <v>0.21186755170319671</v>
      </c>
      <c r="X41" s="594" t="s">
        <v>33</v>
      </c>
    </row>
    <row r="42" spans="1:113" s="167" customFormat="1" ht="12.75" customHeight="1" thickBot="1">
      <c r="A42" s="48" t="s">
        <v>118</v>
      </c>
      <c r="B42" s="363"/>
      <c r="C42" s="636">
        <f>-(C15+C20)/C8*100</f>
        <v>94.626534330031774</v>
      </c>
      <c r="D42" s="363"/>
      <c r="E42" s="636">
        <f>-(E15+E20)/E8*100</f>
        <v>93.480089521478632</v>
      </c>
      <c r="F42" s="363"/>
      <c r="G42" s="636">
        <f>-(G15+G20)/G8*100</f>
        <v>94.12614318304847</v>
      </c>
      <c r="H42" s="363"/>
      <c r="I42" s="636">
        <f>-(I15+I20)/I8*100</f>
        <v>96.221533002451295</v>
      </c>
      <c r="J42" s="363"/>
      <c r="K42" s="631">
        <f>-(K15+K20)/K8*100</f>
        <v>94.614190240115263</v>
      </c>
      <c r="L42" s="363"/>
      <c r="M42" s="636">
        <f>-(M15+M20)/M8*100</f>
        <v>93.298045397991942</v>
      </c>
      <c r="N42" s="363"/>
      <c r="O42" s="636">
        <f>-(O15+O20)/O8*100</f>
        <v>96.427050855261882</v>
      </c>
      <c r="P42" s="363"/>
      <c r="Q42" s="636">
        <f>-(Q15+Q20)/Q8*100</f>
        <v>93.497999564245205</v>
      </c>
      <c r="R42" s="363"/>
      <c r="S42" s="636">
        <f>-(S15+S20)/S8*100</f>
        <v>93.958654652096257</v>
      </c>
      <c r="T42" s="363"/>
      <c r="U42" s="631">
        <f>-(U15+U20)/U8*100</f>
        <v>94.290529961396814</v>
      </c>
      <c r="V42" s="380"/>
      <c r="W42" s="697">
        <f>IF(OR(AND(K42&lt;0,U42&gt;0),AND(K42&gt;0,U42&lt;0),K42=0,K42="-",U42="-"),"-",(U42-K42))</f>
        <v>-0.32366027871844949</v>
      </c>
      <c r="X42" s="404" t="s">
        <v>33</v>
      </c>
    </row>
    <row r="43" spans="1:113" s="174" customFormat="1">
      <c r="A43" s="208"/>
      <c r="B43" s="208"/>
      <c r="C43" s="23"/>
      <c r="D43" s="208"/>
      <c r="E43" s="23"/>
      <c r="F43" s="208"/>
      <c r="G43" s="23"/>
      <c r="H43" s="208"/>
      <c r="I43" s="23"/>
      <c r="J43" s="208"/>
      <c r="K43" s="23"/>
      <c r="L43" s="208"/>
      <c r="M43" s="23"/>
      <c r="N43" s="208"/>
      <c r="O43" s="23"/>
      <c r="P43" s="208"/>
      <c r="Q43" s="23"/>
      <c r="R43" s="208"/>
      <c r="S43" s="23"/>
      <c r="T43" s="208"/>
      <c r="U43" s="23"/>
      <c r="V43" s="208"/>
      <c r="W43" s="78"/>
      <c r="X43" s="1"/>
      <c r="Y43" s="23"/>
      <c r="Z43" s="12"/>
      <c r="AA43" s="23"/>
      <c r="AB43" s="23"/>
      <c r="AC43" s="23"/>
      <c r="AD43" s="23"/>
      <c r="AE43" s="12"/>
      <c r="AF43" s="23"/>
      <c r="AG43" s="23"/>
      <c r="AH43" s="23"/>
      <c r="AI43" s="78"/>
      <c r="AJ43" s="1"/>
      <c r="AK43" s="23"/>
      <c r="AL43" s="23"/>
      <c r="AM43" s="23"/>
      <c r="AN43" s="23"/>
      <c r="AO43" s="12"/>
      <c r="AP43" s="23"/>
      <c r="AQ43" s="23"/>
      <c r="AR43" s="23"/>
      <c r="AS43" s="23"/>
      <c r="AT43" s="12"/>
      <c r="AU43" s="23"/>
      <c r="AV43" s="23"/>
      <c r="AW43" s="23"/>
      <c r="AX43" s="78"/>
      <c r="AY43" s="1"/>
      <c r="AZ43" s="23"/>
      <c r="BA43" s="23"/>
      <c r="BB43" s="23"/>
      <c r="BC43" s="23"/>
      <c r="BD43" s="12"/>
      <c r="BE43" s="23"/>
      <c r="BF43" s="23"/>
      <c r="BG43" s="23"/>
      <c r="BH43" s="23"/>
      <c r="BI43" s="12"/>
      <c r="BJ43" s="23"/>
      <c r="BK43" s="23"/>
      <c r="BL43" s="23"/>
      <c r="BM43" s="78"/>
      <c r="BN43" s="1"/>
      <c r="BO43" s="23"/>
      <c r="BP43" s="23"/>
      <c r="BQ43" s="23"/>
      <c r="BR43" s="23"/>
      <c r="BS43" s="12"/>
      <c r="BT43" s="23"/>
      <c r="BU43" s="23"/>
      <c r="BV43" s="23"/>
      <c r="BW43" s="23"/>
      <c r="BX43" s="12"/>
      <c r="BY43" s="23"/>
      <c r="BZ43" s="23"/>
      <c r="CA43" s="23"/>
      <c r="CB43" s="78"/>
      <c r="CC43" s="1"/>
      <c r="CD43" s="23"/>
      <c r="CE43" s="23"/>
      <c r="CF43" s="23"/>
      <c r="CG43" s="23"/>
      <c r="CH43" s="12"/>
      <c r="CI43" s="23"/>
      <c r="CJ43" s="12"/>
      <c r="CK43" s="23"/>
      <c r="CL43" s="23"/>
      <c r="CM43" s="12"/>
      <c r="CN43" s="23"/>
      <c r="CO43" s="23"/>
      <c r="CP43" s="23"/>
      <c r="CQ43" s="78"/>
      <c r="CR43" s="1"/>
      <c r="CS43" s="172"/>
      <c r="CT43" s="172"/>
      <c r="CU43" s="172"/>
      <c r="CV43" s="172"/>
      <c r="CW43" s="172"/>
      <c r="CX43" s="172"/>
      <c r="CY43" s="172"/>
      <c r="CZ43" s="172"/>
      <c r="DA43" s="172"/>
      <c r="DB43" s="172"/>
      <c r="DC43" s="172"/>
      <c r="DD43" s="172"/>
      <c r="DE43" s="172"/>
      <c r="DF43" s="172"/>
      <c r="DG43" s="172"/>
      <c r="DI43" s="62"/>
    </row>
    <row r="44" spans="1:113" s="179" customFormat="1">
      <c r="A44" s="209"/>
      <c r="B44" s="209"/>
      <c r="C44" s="118"/>
      <c r="D44" s="209"/>
      <c r="E44" s="118"/>
      <c r="F44" s="209"/>
      <c r="G44" s="118"/>
      <c r="H44" s="209"/>
      <c r="I44" s="118"/>
      <c r="J44" s="209"/>
      <c r="K44" s="118"/>
      <c r="L44" s="209"/>
      <c r="M44" s="118"/>
      <c r="N44" s="209"/>
      <c r="O44" s="118"/>
      <c r="P44" s="209"/>
      <c r="Q44" s="118"/>
      <c r="R44" s="209"/>
      <c r="S44" s="118"/>
      <c r="T44" s="209"/>
      <c r="U44" s="118"/>
      <c r="V44" s="209"/>
      <c r="W44" s="120"/>
      <c r="X44" s="120"/>
      <c r="Y44" s="120"/>
      <c r="Z44" s="120"/>
      <c r="AA44" s="118"/>
      <c r="AB44" s="120"/>
      <c r="AC44" s="120"/>
      <c r="AD44" s="120"/>
      <c r="AE44" s="119"/>
      <c r="AG44" s="120"/>
      <c r="AH44" s="120"/>
      <c r="AI44" s="120"/>
      <c r="AJ44" s="121"/>
      <c r="AK44" s="120"/>
      <c r="AL44" s="120"/>
      <c r="AM44" s="120"/>
      <c r="AN44" s="118"/>
      <c r="AO44" s="120"/>
      <c r="AP44" s="120"/>
      <c r="AQ44" s="120"/>
      <c r="AR44" s="119"/>
      <c r="AT44" s="120"/>
      <c r="AU44" s="120"/>
      <c r="AV44" s="120"/>
      <c r="AW44" s="121"/>
      <c r="AX44" s="120"/>
      <c r="AY44" s="120"/>
      <c r="AZ44" s="120"/>
      <c r="BA44" s="118"/>
      <c r="BB44" s="120"/>
      <c r="BC44" s="120"/>
      <c r="BD44" s="120"/>
      <c r="BE44" s="119"/>
      <c r="BG44" s="120"/>
      <c r="BH44" s="120"/>
      <c r="BI44" s="120"/>
      <c r="BJ44" s="121"/>
      <c r="BK44" s="120"/>
      <c r="BL44" s="120"/>
      <c r="BM44" s="120"/>
      <c r="BN44" s="118"/>
      <c r="BO44" s="120"/>
      <c r="BP44" s="120"/>
      <c r="BQ44" s="120"/>
      <c r="BR44" s="119"/>
      <c r="BT44" s="120"/>
      <c r="BU44" s="120"/>
      <c r="BV44" s="120"/>
      <c r="BW44" s="121"/>
      <c r="BX44" s="120"/>
      <c r="BY44" s="120"/>
      <c r="BZ44" s="120"/>
      <c r="CA44" s="118"/>
      <c r="CB44" s="120"/>
      <c r="CC44" s="120"/>
      <c r="CD44" s="118"/>
      <c r="CE44" s="119"/>
      <c r="CR44" s="95"/>
      <c r="CS44" s="97"/>
      <c r="CT44" s="95"/>
      <c r="CU44" s="95"/>
      <c r="CV44" s="115"/>
      <c r="CW44" s="93"/>
      <c r="CX44" s="210"/>
    </row>
  </sheetData>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42578125" defaultRowHeight="12.75"/>
  <cols>
    <col min="1" max="1" width="36.7109375" style="489" customWidth="1"/>
    <col min="2" max="2" width="2.7109375" style="488" customWidth="1"/>
    <col min="3" max="3" width="10.7109375" style="488" customWidth="1"/>
    <col min="4" max="4" width="2.7109375" style="488" customWidth="1"/>
    <col min="5" max="5" width="10.7109375" style="488" customWidth="1"/>
    <col min="6" max="6" width="2.7109375" style="488" customWidth="1"/>
    <col min="7" max="7" width="10.7109375" style="488" customWidth="1"/>
    <col min="8" max="8" width="2.7109375" style="488" customWidth="1"/>
    <col min="9" max="9" width="10.7109375" style="488" customWidth="1"/>
    <col min="10" max="10" width="2.7109375" style="488" customWidth="1"/>
    <col min="11" max="11" width="10.7109375" style="488" customWidth="1"/>
    <col min="12" max="12" width="2.7109375" style="488" customWidth="1"/>
    <col min="13" max="13" width="10.7109375" style="488" customWidth="1"/>
    <col min="14" max="14" width="2.7109375" style="488" customWidth="1"/>
    <col min="15" max="15" width="10.7109375" style="488" customWidth="1"/>
    <col min="16" max="16" width="2.7109375" style="488" customWidth="1"/>
    <col min="17" max="17" width="10.7109375" style="488" customWidth="1"/>
    <col min="18" max="18" width="2.7109375" style="488" customWidth="1"/>
    <col min="19" max="19" width="10.7109375" style="488" customWidth="1"/>
    <col min="20" max="20" width="2.7109375" style="488" customWidth="1"/>
    <col min="21" max="21" width="10.7109375" style="488" customWidth="1"/>
    <col min="22" max="22" width="2.7109375" style="488" customWidth="1"/>
    <col min="23" max="23" width="10.7109375" style="488" customWidth="1"/>
    <col min="24" max="24" width="2.7109375" style="488" customWidth="1"/>
    <col min="25" max="25" width="10.7109375" style="488" customWidth="1"/>
    <col min="26" max="26" width="2.7109375" style="488" customWidth="1"/>
    <col min="27" max="27" width="10.7109375" style="488" customWidth="1"/>
    <col min="28" max="28" width="2.7109375" style="488" customWidth="1"/>
    <col min="29" max="29" width="11.42578125" style="490" customWidth="1"/>
    <col min="30" max="30" width="2.7109375" style="490" customWidth="1"/>
    <col min="31" max="31" width="11.42578125" style="490" customWidth="1"/>
    <col min="32" max="32" width="2.7109375" style="490" customWidth="1"/>
    <col min="33" max="33" width="11.42578125" style="490" customWidth="1"/>
    <col min="34" max="34" width="2.7109375" style="490" customWidth="1"/>
    <col min="35" max="35" width="11.42578125" style="490" customWidth="1"/>
    <col min="36" max="36" width="2.7109375" style="490" customWidth="1"/>
    <col min="37" max="37" width="11.42578125" style="490" customWidth="1"/>
    <col min="38" max="38" width="2.7109375" style="490" customWidth="1"/>
    <col min="39" max="39" width="11.42578125" style="490" customWidth="1"/>
    <col min="40" max="40" width="2.7109375" style="490" customWidth="1"/>
    <col min="41" max="16384" width="11.42578125" style="489"/>
  </cols>
  <sheetData>
    <row r="1" spans="1:40" ht="18">
      <c r="A1" s="213" t="s">
        <v>17</v>
      </c>
    </row>
    <row r="2" spans="1:40" ht="15">
      <c r="A2" s="68" t="s">
        <v>178</v>
      </c>
    </row>
    <row r="3" spans="1:40" ht="9.75" customHeight="1" thickBot="1">
      <c r="AC3" s="489"/>
      <c r="AD3" s="489"/>
      <c r="AE3" s="489"/>
      <c r="AF3" s="489"/>
      <c r="AG3" s="489"/>
      <c r="AH3" s="489"/>
      <c r="AI3" s="489"/>
      <c r="AJ3" s="489"/>
      <c r="AK3" s="489"/>
      <c r="AL3" s="489"/>
      <c r="AM3" s="489"/>
      <c r="AN3" s="489"/>
    </row>
    <row r="4" spans="1:40" s="510" customFormat="1" ht="15" customHeight="1">
      <c r="A4" s="506"/>
      <c r="B4" s="507"/>
      <c r="C4" s="721" t="s">
        <v>55</v>
      </c>
      <c r="D4" s="721"/>
      <c r="E4" s="721"/>
      <c r="F4" s="721"/>
      <c r="G4" s="721"/>
      <c r="H4" s="508"/>
      <c r="I4" s="721" t="s">
        <v>3</v>
      </c>
      <c r="J4" s="721"/>
      <c r="K4" s="721"/>
      <c r="L4" s="637"/>
      <c r="M4" s="721" t="s">
        <v>45</v>
      </c>
      <c r="N4" s="721"/>
      <c r="O4" s="721"/>
      <c r="P4" s="637"/>
      <c r="Q4" s="721" t="s">
        <v>137</v>
      </c>
      <c r="R4" s="721"/>
      <c r="S4" s="721"/>
      <c r="T4" s="637"/>
      <c r="U4" s="721" t="s">
        <v>138</v>
      </c>
      <c r="V4" s="721"/>
      <c r="W4" s="721"/>
      <c r="X4" s="637"/>
      <c r="Y4" s="721" t="s">
        <v>139</v>
      </c>
      <c r="Z4" s="721"/>
      <c r="AA4" s="721"/>
      <c r="AB4" s="509"/>
    </row>
    <row r="5" spans="1:40" s="510" customFormat="1" ht="32.25">
      <c r="A5" s="511"/>
      <c r="B5" s="512"/>
      <c r="C5" s="513"/>
      <c r="D5" s="514"/>
      <c r="E5" s="513"/>
      <c r="F5" s="513"/>
      <c r="G5" s="666" t="s">
        <v>203</v>
      </c>
      <c r="H5" s="514"/>
      <c r="I5" s="513"/>
      <c r="J5" s="514"/>
      <c r="K5" s="513"/>
      <c r="L5" s="513"/>
      <c r="M5" s="513"/>
      <c r="N5" s="514"/>
      <c r="O5" s="513"/>
      <c r="P5" s="513"/>
      <c r="Q5" s="513"/>
      <c r="R5" s="514"/>
      <c r="S5" s="513"/>
      <c r="T5" s="513"/>
      <c r="U5" s="513"/>
      <c r="V5" s="514"/>
      <c r="W5" s="513"/>
      <c r="X5" s="513"/>
      <c r="Y5" s="513"/>
      <c r="Z5" s="513"/>
      <c r="AA5" s="513"/>
      <c r="AB5" s="509"/>
    </row>
    <row r="6" spans="1:40" s="519" customFormat="1" ht="15" customHeight="1">
      <c r="A6" s="515"/>
      <c r="B6" s="516"/>
      <c r="C6" s="517" t="s">
        <v>94</v>
      </c>
      <c r="D6" s="516"/>
      <c r="E6" s="533" t="s">
        <v>113</v>
      </c>
      <c r="F6" s="517"/>
      <c r="G6" s="533" t="s">
        <v>113</v>
      </c>
      <c r="H6" s="516"/>
      <c r="I6" s="517" t="s">
        <v>94</v>
      </c>
      <c r="J6" s="516"/>
      <c r="K6" s="533" t="s">
        <v>113</v>
      </c>
      <c r="L6" s="517"/>
      <c r="M6" s="517" t="s">
        <v>94</v>
      </c>
      <c r="N6" s="516"/>
      <c r="O6" s="533" t="s">
        <v>113</v>
      </c>
      <c r="P6" s="517"/>
      <c r="Q6" s="517" t="s">
        <v>94</v>
      </c>
      <c r="R6" s="516"/>
      <c r="S6" s="533" t="s">
        <v>113</v>
      </c>
      <c r="T6" s="517"/>
      <c r="U6" s="517" t="s">
        <v>94</v>
      </c>
      <c r="V6" s="516"/>
      <c r="W6" s="533" t="s">
        <v>113</v>
      </c>
      <c r="X6" s="517"/>
      <c r="Y6" s="517" t="s">
        <v>94</v>
      </c>
      <c r="Z6" s="516"/>
      <c r="AA6" s="533" t="s">
        <v>113</v>
      </c>
      <c r="AB6" s="518"/>
    </row>
    <row r="7" spans="1:40" s="519" customFormat="1" ht="15" customHeight="1" thickBot="1">
      <c r="A7" s="520"/>
      <c r="B7" s="516"/>
      <c r="C7" s="521" t="s">
        <v>143</v>
      </c>
      <c r="D7" s="516"/>
      <c r="E7" s="534" t="s">
        <v>143</v>
      </c>
      <c r="F7" s="516"/>
      <c r="G7" s="534" t="s">
        <v>140</v>
      </c>
      <c r="H7" s="516"/>
      <c r="I7" s="521" t="s">
        <v>143</v>
      </c>
      <c r="J7" s="516"/>
      <c r="K7" s="534" t="s">
        <v>143</v>
      </c>
      <c r="L7" s="516"/>
      <c r="M7" s="521" t="s">
        <v>143</v>
      </c>
      <c r="N7" s="516"/>
      <c r="O7" s="534" t="s">
        <v>143</v>
      </c>
      <c r="P7" s="516"/>
      <c r="Q7" s="521" t="s">
        <v>140</v>
      </c>
      <c r="R7" s="516"/>
      <c r="S7" s="534" t="s">
        <v>140</v>
      </c>
      <c r="T7" s="516"/>
      <c r="U7" s="521" t="s">
        <v>140</v>
      </c>
      <c r="V7" s="516"/>
      <c r="W7" s="534" t="s">
        <v>140</v>
      </c>
      <c r="X7" s="516"/>
      <c r="Y7" s="521" t="s">
        <v>140</v>
      </c>
      <c r="Z7" s="516"/>
      <c r="AA7" s="534" t="s">
        <v>140</v>
      </c>
      <c r="AB7" s="518"/>
    </row>
    <row r="8" spans="1:40" s="495" customFormat="1" ht="12.75" customHeight="1">
      <c r="A8" s="522" t="s">
        <v>179</v>
      </c>
      <c r="B8" s="492"/>
      <c r="C8" s="554">
        <v>1704.72776</v>
      </c>
      <c r="D8" s="492"/>
      <c r="E8" s="573">
        <v>1770.3705199999999</v>
      </c>
      <c r="F8" s="547"/>
      <c r="G8" s="672">
        <v>3.850630085357428</v>
      </c>
      <c r="H8" s="492"/>
      <c r="I8" s="554">
        <v>2010.5148300000001</v>
      </c>
      <c r="J8" s="547"/>
      <c r="K8" s="573">
        <v>2064.4171799999999</v>
      </c>
      <c r="L8" s="547"/>
      <c r="M8" s="554">
        <v>348.8571</v>
      </c>
      <c r="N8" s="492"/>
      <c r="O8" s="573">
        <v>324.88446999999996</v>
      </c>
      <c r="P8" s="547"/>
      <c r="Q8" s="523">
        <v>90.720146043389008</v>
      </c>
      <c r="R8" s="492"/>
      <c r="S8" s="535">
        <v>90.962918648060992</v>
      </c>
      <c r="T8" s="492"/>
      <c r="U8" s="523">
        <v>64.577819602554001</v>
      </c>
      <c r="V8" s="492"/>
      <c r="W8" s="701">
        <v>64.233843471501999</v>
      </c>
      <c r="X8" s="492"/>
      <c r="Y8" s="523">
        <v>26.142326440834999</v>
      </c>
      <c r="Z8" s="492"/>
      <c r="AA8" s="701">
        <v>26.729075176558997</v>
      </c>
      <c r="AB8" s="494"/>
      <c r="AE8" s="699"/>
    </row>
    <row r="9" spans="1:40" s="495" customFormat="1" ht="12.75" customHeight="1">
      <c r="A9" s="524" t="s">
        <v>180</v>
      </c>
      <c r="B9" s="492"/>
      <c r="C9" s="549">
        <v>163.65054999999998</v>
      </c>
      <c r="D9" s="492"/>
      <c r="E9" s="574">
        <v>175.97734</v>
      </c>
      <c r="F9" s="547"/>
      <c r="G9" s="674">
        <v>7.0018599705042472</v>
      </c>
      <c r="H9" s="492"/>
      <c r="I9" s="549">
        <v>389.57274000000001</v>
      </c>
      <c r="J9" s="547"/>
      <c r="K9" s="574">
        <v>412.84503999999998</v>
      </c>
      <c r="L9" s="547"/>
      <c r="M9" s="549">
        <v>71.833710000000011</v>
      </c>
      <c r="N9" s="492"/>
      <c r="O9" s="574">
        <v>42.276650000000004</v>
      </c>
      <c r="P9" s="547"/>
      <c r="Q9" s="525">
        <v>85.820963756345009</v>
      </c>
      <c r="R9" s="492"/>
      <c r="S9" s="576">
        <v>92.843297814598998</v>
      </c>
      <c r="T9" s="492"/>
      <c r="U9" s="525">
        <v>61.619339689938002</v>
      </c>
      <c r="V9" s="492"/>
      <c r="W9" s="700">
        <v>67.935872500732998</v>
      </c>
      <c r="X9" s="492"/>
      <c r="Y9" s="525">
        <v>24.201624066407</v>
      </c>
      <c r="Z9" s="492"/>
      <c r="AA9" s="700">
        <v>24.907425313866</v>
      </c>
      <c r="AB9" s="494"/>
      <c r="AE9" s="699"/>
    </row>
    <row r="10" spans="1:40" s="495" customFormat="1" ht="12.75" customHeight="1">
      <c r="A10" s="524" t="s">
        <v>181</v>
      </c>
      <c r="B10" s="492"/>
      <c r="C10" s="549">
        <v>196.76426000000001</v>
      </c>
      <c r="D10" s="492"/>
      <c r="E10" s="574">
        <v>205.95473000000001</v>
      </c>
      <c r="F10" s="547"/>
      <c r="G10" s="674">
        <v>4.670802512610762</v>
      </c>
      <c r="H10" s="492"/>
      <c r="I10" s="549">
        <v>208.20693</v>
      </c>
      <c r="J10" s="547"/>
      <c r="K10" s="574">
        <v>214.34572</v>
      </c>
      <c r="L10" s="547"/>
      <c r="M10" s="549">
        <v>23.41309</v>
      </c>
      <c r="N10" s="492"/>
      <c r="O10" s="574">
        <v>18.28388</v>
      </c>
      <c r="P10" s="547"/>
      <c r="Q10" s="525">
        <v>92.81833702653401</v>
      </c>
      <c r="R10" s="492"/>
      <c r="S10" s="576">
        <v>93.684553160194</v>
      </c>
      <c r="T10" s="492"/>
      <c r="U10" s="525">
        <v>66.372214411883007</v>
      </c>
      <c r="V10" s="492"/>
      <c r="W10" s="700">
        <v>67.346266582790008</v>
      </c>
      <c r="X10" s="492"/>
      <c r="Y10" s="525">
        <v>26.446122614651003</v>
      </c>
      <c r="Z10" s="492"/>
      <c r="AA10" s="700">
        <v>26.338286577404002</v>
      </c>
      <c r="AB10" s="494"/>
      <c r="AE10" s="699"/>
    </row>
    <row r="11" spans="1:40" s="495" customFormat="1" ht="12.75" customHeight="1">
      <c r="A11" s="524" t="s">
        <v>182</v>
      </c>
      <c r="B11" s="492"/>
      <c r="C11" s="549">
        <v>414.02983</v>
      </c>
      <c r="D11" s="492"/>
      <c r="E11" s="574">
        <v>426.28924000000001</v>
      </c>
      <c r="F11" s="547"/>
      <c r="G11" s="674">
        <v>2.5819267045156953</v>
      </c>
      <c r="H11" s="492"/>
      <c r="I11" s="549">
        <v>356.83783</v>
      </c>
      <c r="J11" s="547"/>
      <c r="K11" s="574">
        <v>381.91165000000001</v>
      </c>
      <c r="L11" s="547"/>
      <c r="M11" s="549">
        <v>29.958110000000001</v>
      </c>
      <c r="N11" s="492"/>
      <c r="O11" s="574">
        <v>32.037240000000004</v>
      </c>
      <c r="P11" s="547"/>
      <c r="Q11" s="525">
        <v>97.002094761085004</v>
      </c>
      <c r="R11" s="492"/>
      <c r="S11" s="576">
        <v>94.995730033373007</v>
      </c>
      <c r="T11" s="492"/>
      <c r="U11" s="525">
        <v>63.139387435463</v>
      </c>
      <c r="V11" s="492"/>
      <c r="W11" s="700">
        <v>58.582682670192995</v>
      </c>
      <c r="X11" s="492"/>
      <c r="Y11" s="525">
        <v>33.862707325621997</v>
      </c>
      <c r="Z11" s="492"/>
      <c r="AA11" s="700">
        <v>36.413047363179004</v>
      </c>
      <c r="AB11" s="494"/>
      <c r="AE11" s="699"/>
    </row>
    <row r="12" spans="1:40" s="495" customFormat="1" ht="22.5">
      <c r="A12" s="527" t="s">
        <v>183</v>
      </c>
      <c r="B12" s="497"/>
      <c r="C12" s="564">
        <v>2479.1723999999999</v>
      </c>
      <c r="D12" s="497"/>
      <c r="E12" s="563">
        <v>2578.5918300000003</v>
      </c>
      <c r="F12" s="552"/>
      <c r="G12" s="675">
        <v>3.911860227928956</v>
      </c>
      <c r="H12" s="497"/>
      <c r="I12" s="564">
        <v>2965.1323299999999</v>
      </c>
      <c r="J12" s="552"/>
      <c r="K12" s="563">
        <v>3073.5195899999999</v>
      </c>
      <c r="L12" s="552"/>
      <c r="M12" s="564">
        <v>474.06200999999999</v>
      </c>
      <c r="N12" s="497"/>
      <c r="O12" s="563">
        <v>417.48223999999999</v>
      </c>
      <c r="P12" s="552"/>
      <c r="Q12" s="502">
        <v>90.979799542370003</v>
      </c>
      <c r="R12" s="497"/>
      <c r="S12" s="536">
        <v>91.906414691178</v>
      </c>
      <c r="T12" s="497"/>
      <c r="U12" s="502">
        <v>64.14201284568</v>
      </c>
      <c r="V12" s="497"/>
      <c r="W12" s="702">
        <v>64.24596467270301</v>
      </c>
      <c r="X12" s="497"/>
      <c r="Y12" s="502">
        <v>26.837786696690003</v>
      </c>
      <c r="Z12" s="497"/>
      <c r="AA12" s="702">
        <v>27.660450018475004</v>
      </c>
      <c r="AB12" s="494"/>
      <c r="AE12" s="699"/>
    </row>
    <row r="13" spans="1:40" s="495" customFormat="1" ht="12.75" customHeight="1">
      <c r="A13" s="528"/>
      <c r="B13" s="492"/>
      <c r="C13" s="554"/>
      <c r="D13" s="492"/>
      <c r="E13" s="555"/>
      <c r="F13" s="547"/>
      <c r="G13" s="555"/>
      <c r="H13" s="492"/>
      <c r="I13" s="554"/>
      <c r="J13" s="547"/>
      <c r="K13" s="555"/>
      <c r="L13" s="547"/>
      <c r="M13" s="554"/>
      <c r="N13" s="492"/>
      <c r="O13" s="555"/>
      <c r="P13" s="547"/>
      <c r="Q13" s="523"/>
      <c r="R13" s="492"/>
      <c r="S13" s="535"/>
      <c r="T13" s="492"/>
      <c r="U13" s="523"/>
      <c r="V13" s="492"/>
      <c r="W13" s="701"/>
      <c r="X13" s="492"/>
      <c r="Y13" s="523"/>
      <c r="Z13" s="492"/>
      <c r="AA13" s="701"/>
      <c r="AB13" s="494"/>
      <c r="AE13" s="699"/>
    </row>
    <row r="14" spans="1:40" s="495" customFormat="1" ht="12.75" customHeight="1">
      <c r="A14" s="524" t="s">
        <v>184</v>
      </c>
      <c r="B14" s="492"/>
      <c r="C14" s="549">
        <v>1373.7185500000001</v>
      </c>
      <c r="D14" s="492"/>
      <c r="E14" s="574">
        <v>1343.0900100000001</v>
      </c>
      <c r="F14" s="547"/>
      <c r="G14" s="674">
        <v>-2.2296080954865198</v>
      </c>
      <c r="H14" s="492"/>
      <c r="I14" s="549">
        <v>1143.2613999999999</v>
      </c>
      <c r="J14" s="547"/>
      <c r="K14" s="574">
        <v>1093.2388100000001</v>
      </c>
      <c r="L14" s="547"/>
      <c r="M14" s="549">
        <v>259.32486999999998</v>
      </c>
      <c r="N14" s="492"/>
      <c r="O14" s="574">
        <v>278.72571000000005</v>
      </c>
      <c r="P14" s="547"/>
      <c r="Q14" s="525">
        <v>82.908708367133002</v>
      </c>
      <c r="R14" s="492"/>
      <c r="S14" s="576">
        <v>80.215463627750012</v>
      </c>
      <c r="T14" s="492"/>
      <c r="U14" s="525">
        <v>56.157834070143998</v>
      </c>
      <c r="V14" s="492"/>
      <c r="W14" s="700">
        <v>49.463923623421003</v>
      </c>
      <c r="X14" s="492"/>
      <c r="Y14" s="525">
        <v>26.750874296989004</v>
      </c>
      <c r="Z14" s="492"/>
      <c r="AA14" s="700">
        <v>30.751540004328998</v>
      </c>
      <c r="AB14" s="494"/>
      <c r="AE14" s="699"/>
    </row>
    <row r="15" spans="1:40" s="495" customFormat="1" ht="12.75" customHeight="1">
      <c r="A15" s="524" t="s">
        <v>185</v>
      </c>
      <c r="B15" s="492"/>
      <c r="C15" s="549">
        <v>906.82269999999994</v>
      </c>
      <c r="D15" s="492"/>
      <c r="E15" s="574">
        <v>915.47937999999999</v>
      </c>
      <c r="F15" s="547"/>
      <c r="G15" s="674">
        <v>0.95461659704812563</v>
      </c>
      <c r="H15" s="492"/>
      <c r="I15" s="549">
        <v>1010.61212</v>
      </c>
      <c r="J15" s="547"/>
      <c r="K15" s="574">
        <v>1017.82356</v>
      </c>
      <c r="L15" s="547"/>
      <c r="M15" s="549">
        <v>116.54252000000001</v>
      </c>
      <c r="N15" s="492"/>
      <c r="O15" s="574">
        <v>111.09929</v>
      </c>
      <c r="P15" s="547"/>
      <c r="Q15" s="525">
        <v>95.522390924819007</v>
      </c>
      <c r="R15" s="492"/>
      <c r="S15" s="576">
        <v>95.296691697724</v>
      </c>
      <c r="T15" s="492"/>
      <c r="U15" s="525">
        <v>64.587023753484999</v>
      </c>
      <c r="V15" s="492"/>
      <c r="W15" s="700">
        <v>65.046107794950004</v>
      </c>
      <c r="X15" s="492"/>
      <c r="Y15" s="525">
        <v>30.935367171334001</v>
      </c>
      <c r="Z15" s="492"/>
      <c r="AA15" s="700">
        <v>30.250583902773997</v>
      </c>
      <c r="AB15" s="494"/>
      <c r="AE15" s="699"/>
    </row>
    <row r="16" spans="1:40" s="495" customFormat="1" ht="12.75" customHeight="1">
      <c r="A16" s="524" t="s">
        <v>259</v>
      </c>
      <c r="B16" s="492"/>
      <c r="C16" s="549">
        <v>242.29940999999999</v>
      </c>
      <c r="D16" s="492"/>
      <c r="E16" s="574">
        <v>273.73546999999996</v>
      </c>
      <c r="F16" s="547"/>
      <c r="G16" s="674">
        <v>5.1325176565638344</v>
      </c>
      <c r="H16" s="492"/>
      <c r="I16" s="549">
        <v>257.62094000000002</v>
      </c>
      <c r="J16" s="547"/>
      <c r="K16" s="574">
        <v>260.57083999999998</v>
      </c>
      <c r="L16" s="547"/>
      <c r="M16" s="549">
        <v>28.854279999999999</v>
      </c>
      <c r="N16" s="492"/>
      <c r="O16" s="574">
        <v>24.994990000000001</v>
      </c>
      <c r="P16" s="547"/>
      <c r="Q16" s="525">
        <v>95.896797053841993</v>
      </c>
      <c r="R16" s="492"/>
      <c r="S16" s="576">
        <v>95.389810310317003</v>
      </c>
      <c r="T16" s="492"/>
      <c r="U16" s="525">
        <v>64.83722945813301</v>
      </c>
      <c r="V16" s="492"/>
      <c r="W16" s="700">
        <v>63.564104103130006</v>
      </c>
      <c r="X16" s="492"/>
      <c r="Y16" s="525">
        <v>31.059567595708998</v>
      </c>
      <c r="Z16" s="492"/>
      <c r="AA16" s="700">
        <v>31.825706207187</v>
      </c>
      <c r="AB16" s="494"/>
      <c r="AE16" s="699"/>
    </row>
    <row r="17" spans="1:31" s="495" customFormat="1" ht="12.75" customHeight="1">
      <c r="A17" s="524" t="s">
        <v>187</v>
      </c>
      <c r="B17" s="492"/>
      <c r="C17" s="549">
        <v>413.95740999999998</v>
      </c>
      <c r="D17" s="492"/>
      <c r="E17" s="574">
        <v>455.47012999999998</v>
      </c>
      <c r="F17" s="547"/>
      <c r="G17" s="674">
        <v>22.497640734751208</v>
      </c>
      <c r="H17" s="492"/>
      <c r="I17" s="549">
        <v>257.85370999999998</v>
      </c>
      <c r="J17" s="547"/>
      <c r="K17" s="574">
        <v>354.02253000000002</v>
      </c>
      <c r="L17" s="547"/>
      <c r="M17" s="549">
        <v>13.18656</v>
      </c>
      <c r="N17" s="492"/>
      <c r="O17" s="574">
        <v>28.11477</v>
      </c>
      <c r="P17" s="547"/>
      <c r="Q17" s="525">
        <v>109.86007143352701</v>
      </c>
      <c r="R17" s="492"/>
      <c r="S17" s="576">
        <v>99.903825329987001</v>
      </c>
      <c r="T17" s="492"/>
      <c r="U17" s="525">
        <v>87.777360271449993</v>
      </c>
      <c r="V17" s="492"/>
      <c r="W17" s="700">
        <v>79.970156136672998</v>
      </c>
      <c r="X17" s="492"/>
      <c r="Y17" s="525">
        <v>22.082711162077</v>
      </c>
      <c r="Z17" s="492"/>
      <c r="AA17" s="700">
        <v>19.933669193314</v>
      </c>
      <c r="AB17" s="494"/>
      <c r="AE17" s="699"/>
    </row>
    <row r="18" spans="1:31" s="495" customFormat="1" ht="12.75" customHeight="1">
      <c r="A18" s="524" t="s">
        <v>188</v>
      </c>
      <c r="B18" s="492"/>
      <c r="C18" s="549">
        <v>23.263529999999999</v>
      </c>
      <c r="D18" s="492"/>
      <c r="E18" s="574">
        <v>21.406200000000002</v>
      </c>
      <c r="F18" s="547"/>
      <c r="G18" s="674">
        <v>-7.9838700317621543</v>
      </c>
      <c r="H18" s="492"/>
      <c r="I18" s="549">
        <v>19.072959999999998</v>
      </c>
      <c r="J18" s="547"/>
      <c r="K18" s="574">
        <v>17.678330000000003</v>
      </c>
      <c r="L18" s="547"/>
      <c r="M18" s="549">
        <v>0.76810999999999996</v>
      </c>
      <c r="N18" s="492"/>
      <c r="O18" s="574">
        <v>15.03584</v>
      </c>
      <c r="P18" s="547"/>
      <c r="Q18" s="525">
        <v>100.29198404442701</v>
      </c>
      <c r="R18" s="492"/>
      <c r="S18" s="576">
        <v>19.410430736386999</v>
      </c>
      <c r="T18" s="492"/>
      <c r="U18" s="525">
        <v>58.756637669245002</v>
      </c>
      <c r="V18" s="492"/>
      <c r="W18" s="700">
        <v>-14.581750651787001</v>
      </c>
      <c r="X18" s="492"/>
      <c r="Y18" s="525">
        <v>41.535346375181994</v>
      </c>
      <c r="Z18" s="492"/>
      <c r="AA18" s="700">
        <v>33.992181388173996</v>
      </c>
      <c r="AB18" s="494"/>
      <c r="AE18" s="699"/>
    </row>
    <row r="19" spans="1:31" s="495" customFormat="1" ht="12.75" customHeight="1">
      <c r="A19" s="524" t="s">
        <v>189</v>
      </c>
      <c r="B19" s="492"/>
      <c r="C19" s="549">
        <v>21.550849999999997</v>
      </c>
      <c r="D19" s="492"/>
      <c r="E19" s="574">
        <v>39.5107</v>
      </c>
      <c r="F19" s="547"/>
      <c r="G19" s="674">
        <v>-1.0067352331810708</v>
      </c>
      <c r="H19" s="492"/>
      <c r="I19" s="549">
        <v>21.341849999999997</v>
      </c>
      <c r="J19" s="547"/>
      <c r="K19" s="574">
        <v>37.700690000000002</v>
      </c>
      <c r="L19" s="547"/>
      <c r="M19" s="549">
        <v>2.4091399999999998</v>
      </c>
      <c r="N19" s="492"/>
      <c r="O19" s="574">
        <v>3.4640300000000002</v>
      </c>
      <c r="P19" s="547"/>
      <c r="Q19" s="525">
        <v>97.643175263625011</v>
      </c>
      <c r="R19" s="492"/>
      <c r="S19" s="576">
        <v>98.151015273195</v>
      </c>
      <c r="T19" s="492"/>
      <c r="U19" s="525">
        <v>55.594992936414002</v>
      </c>
      <c r="V19" s="492"/>
      <c r="W19" s="700">
        <v>51.901331248844997</v>
      </c>
      <c r="X19" s="492"/>
      <c r="Y19" s="525">
        <v>42.048182327212004</v>
      </c>
      <c r="Z19" s="492"/>
      <c r="AA19" s="700">
        <v>46.249684024350998</v>
      </c>
      <c r="AB19" s="494"/>
      <c r="AE19" s="699"/>
    </row>
    <row r="20" spans="1:31" s="495" customFormat="1" ht="12.75" customHeight="1">
      <c r="A20" s="491" t="s">
        <v>190</v>
      </c>
      <c r="B20" s="492"/>
      <c r="C20" s="550">
        <v>20.857419999999998</v>
      </c>
      <c r="D20" s="492"/>
      <c r="E20" s="575">
        <v>19.69256</v>
      </c>
      <c r="F20" s="547"/>
      <c r="G20" s="676">
        <v>15.124077431589878</v>
      </c>
      <c r="H20" s="492"/>
      <c r="I20" s="550">
        <v>14.32396</v>
      </c>
      <c r="J20" s="547"/>
      <c r="K20" s="575">
        <v>13.45998</v>
      </c>
      <c r="L20" s="547"/>
      <c r="M20" s="550">
        <v>3.3182</v>
      </c>
      <c r="N20" s="492"/>
      <c r="O20" s="575">
        <v>0.82647999999999999</v>
      </c>
      <c r="P20" s="547"/>
      <c r="Q20" s="493">
        <v>94.330129377630001</v>
      </c>
      <c r="R20" s="492"/>
      <c r="S20" s="577">
        <v>92.851178084959997</v>
      </c>
      <c r="T20" s="492"/>
      <c r="U20" s="493">
        <v>59.482573254881999</v>
      </c>
      <c r="V20" s="492"/>
      <c r="W20" s="703">
        <v>56.047631571517996</v>
      </c>
      <c r="X20" s="492"/>
      <c r="Y20" s="493">
        <v>34.847556122748003</v>
      </c>
      <c r="Z20" s="492"/>
      <c r="AA20" s="703">
        <v>36.803546513442001</v>
      </c>
      <c r="AB20" s="494"/>
      <c r="AE20" s="699"/>
    </row>
    <row r="21" spans="1:31" s="495" customFormat="1" ht="22.5">
      <c r="A21" s="496" t="s">
        <v>275</v>
      </c>
      <c r="B21" s="497"/>
      <c r="C21" s="564">
        <v>3002.4698699999999</v>
      </c>
      <c r="D21" s="497"/>
      <c r="E21" s="563">
        <v>3068.38445</v>
      </c>
      <c r="F21" s="552"/>
      <c r="G21" s="675">
        <v>2.8201799489735926</v>
      </c>
      <c r="H21" s="497"/>
      <c r="I21" s="564">
        <v>2724.0869400000001</v>
      </c>
      <c r="J21" s="552"/>
      <c r="K21" s="563">
        <v>2794.4947400000001</v>
      </c>
      <c r="L21" s="552"/>
      <c r="M21" s="564">
        <v>429.55953000000005</v>
      </c>
      <c r="N21" s="497"/>
      <c r="O21" s="563">
        <v>471.42277000000001</v>
      </c>
      <c r="P21" s="552"/>
      <c r="Q21" s="502">
        <v>91.665449194510998</v>
      </c>
      <c r="R21" s="497"/>
      <c r="S21" s="536">
        <v>89.535743409557995</v>
      </c>
      <c r="T21" s="497"/>
      <c r="U21" s="502">
        <v>63.130087911218006</v>
      </c>
      <c r="V21" s="497"/>
      <c r="W21" s="702">
        <v>59.978236351949995</v>
      </c>
      <c r="X21" s="497"/>
      <c r="Y21" s="502">
        <v>28.535361283293</v>
      </c>
      <c r="Z21" s="497"/>
      <c r="AA21" s="702">
        <v>29.557507057609001</v>
      </c>
      <c r="AB21" s="494"/>
      <c r="AE21" s="699"/>
    </row>
    <row r="22" spans="1:31" s="495" customFormat="1" ht="12.75" customHeight="1">
      <c r="A22" s="529"/>
      <c r="B22" s="492"/>
      <c r="C22" s="554"/>
      <c r="D22" s="492"/>
      <c r="E22" s="555"/>
      <c r="F22" s="547"/>
      <c r="G22" s="677"/>
      <c r="H22" s="492"/>
      <c r="I22" s="554"/>
      <c r="J22" s="547"/>
      <c r="K22" s="555"/>
      <c r="L22" s="547"/>
      <c r="M22" s="554"/>
      <c r="N22" s="492"/>
      <c r="O22" s="555"/>
      <c r="P22" s="547"/>
      <c r="Q22" s="523"/>
      <c r="R22" s="492"/>
      <c r="S22" s="535"/>
      <c r="T22" s="492"/>
      <c r="U22" s="523"/>
      <c r="V22" s="492"/>
      <c r="W22" s="701"/>
      <c r="X22" s="492"/>
      <c r="Y22" s="523"/>
      <c r="Z22" s="492"/>
      <c r="AA22" s="701"/>
      <c r="AB22" s="494"/>
      <c r="AE22" s="699"/>
    </row>
    <row r="23" spans="1:31" s="495" customFormat="1" ht="12.75" customHeight="1">
      <c r="A23" s="524" t="s">
        <v>191</v>
      </c>
      <c r="B23" s="492"/>
      <c r="C23" s="549">
        <v>495.78575000000001</v>
      </c>
      <c r="D23" s="492"/>
      <c r="E23" s="574">
        <v>524.33807999999999</v>
      </c>
      <c r="F23" s="547"/>
      <c r="G23" s="674">
        <v>5.7590057802185761</v>
      </c>
      <c r="H23" s="492"/>
      <c r="I23" s="549">
        <v>489.12680999999998</v>
      </c>
      <c r="J23" s="547"/>
      <c r="K23" s="574">
        <v>382.5532</v>
      </c>
      <c r="L23" s="547"/>
      <c r="M23" s="549">
        <v>1.0897399999999999</v>
      </c>
      <c r="N23" s="492"/>
      <c r="O23" s="574">
        <v>47.657959999999996</v>
      </c>
      <c r="P23" s="547"/>
      <c r="Q23" s="525">
        <v>103.06192375756299</v>
      </c>
      <c r="R23" s="492"/>
      <c r="S23" s="576">
        <v>92.321972473370991</v>
      </c>
      <c r="T23" s="492"/>
      <c r="U23" s="525">
        <v>81.318877204870006</v>
      </c>
      <c r="V23" s="492"/>
      <c r="W23" s="700">
        <v>70.918700980674004</v>
      </c>
      <c r="X23" s="492"/>
      <c r="Y23" s="525">
        <v>21.743046552692999</v>
      </c>
      <c r="Z23" s="492"/>
      <c r="AA23" s="700">
        <v>21.403271492697002</v>
      </c>
      <c r="AB23" s="494"/>
      <c r="AE23" s="699"/>
    </row>
    <row r="24" spans="1:31" s="495" customFormat="1" ht="12.75" customHeight="1">
      <c r="A24" s="524" t="s">
        <v>192</v>
      </c>
      <c r="B24" s="492"/>
      <c r="C24" s="549">
        <v>72.252510000000001</v>
      </c>
      <c r="D24" s="492"/>
      <c r="E24" s="574">
        <v>81.684389999999993</v>
      </c>
      <c r="F24" s="547"/>
      <c r="G24" s="674">
        <v>13.054051686232086</v>
      </c>
      <c r="H24" s="492"/>
      <c r="I24" s="549">
        <v>71.721029999999999</v>
      </c>
      <c r="J24" s="547"/>
      <c r="K24" s="574">
        <v>85.590810000000005</v>
      </c>
      <c r="L24" s="547"/>
      <c r="M24" s="549">
        <v>1.7843800000000001</v>
      </c>
      <c r="N24" s="492"/>
      <c r="O24" s="574">
        <v>-10.004940000000001</v>
      </c>
      <c r="P24" s="547"/>
      <c r="Q24" s="525">
        <v>100.39268816970399</v>
      </c>
      <c r="R24" s="492"/>
      <c r="S24" s="576">
        <v>113.491670425832</v>
      </c>
      <c r="T24" s="492"/>
      <c r="U24" s="525">
        <v>76.301497622105998</v>
      </c>
      <c r="V24" s="492"/>
      <c r="W24" s="700">
        <v>88.065190643714999</v>
      </c>
      <c r="X24" s="492"/>
      <c r="Y24" s="525">
        <v>24.091190547598</v>
      </c>
      <c r="Z24" s="492"/>
      <c r="AA24" s="700">
        <v>25.426479782116999</v>
      </c>
      <c r="AB24" s="494"/>
      <c r="AE24" s="699"/>
    </row>
    <row r="25" spans="1:31" s="495" customFormat="1" ht="12.75" customHeight="1">
      <c r="A25" s="524" t="s">
        <v>193</v>
      </c>
      <c r="B25" s="492"/>
      <c r="C25" s="549">
        <v>507.11227000000002</v>
      </c>
      <c r="D25" s="492"/>
      <c r="E25" s="574">
        <v>523.19864000000007</v>
      </c>
      <c r="F25" s="547"/>
      <c r="G25" s="674">
        <v>9.1064649923627883</v>
      </c>
      <c r="H25" s="492"/>
      <c r="I25" s="549">
        <v>349.49809999999997</v>
      </c>
      <c r="J25" s="547"/>
      <c r="K25" s="574">
        <v>376.52121999999997</v>
      </c>
      <c r="L25" s="547"/>
      <c r="M25" s="549">
        <v>-67.450600000000009</v>
      </c>
      <c r="N25" s="492"/>
      <c r="O25" s="574">
        <v>-19.27103</v>
      </c>
      <c r="P25" s="547"/>
      <c r="Q25" s="525">
        <v>125.92889060054999</v>
      </c>
      <c r="R25" s="492"/>
      <c r="S25" s="576">
        <v>111.85271842049201</v>
      </c>
      <c r="T25" s="492"/>
      <c r="U25" s="525">
        <v>84.949583416906009</v>
      </c>
      <c r="V25" s="492"/>
      <c r="W25" s="700">
        <v>74.752711148656999</v>
      </c>
      <c r="X25" s="492"/>
      <c r="Y25" s="525">
        <v>40.979307183643996</v>
      </c>
      <c r="Z25" s="492"/>
      <c r="AA25" s="700">
        <v>37.100007271834997</v>
      </c>
      <c r="AB25" s="494"/>
      <c r="AE25" s="699"/>
    </row>
    <row r="26" spans="1:31" s="495" customFormat="1" ht="12.75" customHeight="1">
      <c r="A26" s="496" t="s">
        <v>194</v>
      </c>
      <c r="B26" s="497"/>
      <c r="C26" s="564">
        <v>1075.1505300000001</v>
      </c>
      <c r="D26" s="497"/>
      <c r="E26" s="563">
        <v>1129.2211100000002</v>
      </c>
      <c r="F26" s="552"/>
      <c r="G26" s="675">
        <v>7.8281328047641958</v>
      </c>
      <c r="H26" s="497"/>
      <c r="I26" s="564">
        <v>910.34593999999993</v>
      </c>
      <c r="J26" s="552"/>
      <c r="K26" s="563">
        <v>844.66522999999995</v>
      </c>
      <c r="L26" s="552"/>
      <c r="M26" s="564">
        <v>-64.576480000000004</v>
      </c>
      <c r="N26" s="497"/>
      <c r="O26" s="563">
        <v>18.381990000000002</v>
      </c>
      <c r="P26" s="552"/>
      <c r="Q26" s="502">
        <v>111.63066756798</v>
      </c>
      <c r="R26" s="497"/>
      <c r="S26" s="536">
        <v>103.17322047221001</v>
      </c>
      <c r="T26" s="497"/>
      <c r="U26" s="502">
        <v>82.317479221140999</v>
      </c>
      <c r="V26" s="497"/>
      <c r="W26" s="702">
        <v>74.365235798802999</v>
      </c>
      <c r="X26" s="497"/>
      <c r="Y26" s="502">
        <v>29.313188346838999</v>
      </c>
      <c r="Z26" s="497"/>
      <c r="AA26" s="702">
        <v>28.807984673406999</v>
      </c>
      <c r="AB26" s="494"/>
      <c r="AE26" s="699"/>
    </row>
    <row r="27" spans="1:31" s="495" customFormat="1" ht="12.75" customHeight="1">
      <c r="A27" s="529"/>
      <c r="B27" s="492"/>
      <c r="C27" s="554"/>
      <c r="D27" s="492"/>
      <c r="E27" s="555"/>
      <c r="F27" s="547"/>
      <c r="G27" s="677"/>
      <c r="H27" s="492"/>
      <c r="I27" s="554"/>
      <c r="J27" s="547"/>
      <c r="K27" s="555"/>
      <c r="L27" s="547"/>
      <c r="M27" s="554"/>
      <c r="N27" s="492"/>
      <c r="O27" s="555"/>
      <c r="P27" s="547"/>
      <c r="Q27" s="523"/>
      <c r="R27" s="492"/>
      <c r="S27" s="535"/>
      <c r="T27" s="492"/>
      <c r="U27" s="523"/>
      <c r="V27" s="492"/>
      <c r="W27" s="701"/>
      <c r="X27" s="492"/>
      <c r="Y27" s="523"/>
      <c r="Z27" s="492"/>
      <c r="AA27" s="701"/>
      <c r="AB27" s="494"/>
      <c r="AE27" s="699"/>
    </row>
    <row r="28" spans="1:31" s="495" customFormat="1" ht="12.75" customHeight="1">
      <c r="A28" s="524" t="s">
        <v>267</v>
      </c>
      <c r="B28" s="492"/>
      <c r="C28" s="549">
        <v>1636.9368300000001</v>
      </c>
      <c r="D28" s="492"/>
      <c r="E28" s="574">
        <v>1584.8899899999999</v>
      </c>
      <c r="F28" s="547"/>
      <c r="G28" s="674">
        <v>-2.6209643549567456</v>
      </c>
      <c r="H28" s="492"/>
      <c r="I28" s="549">
        <v>1278.5058999999999</v>
      </c>
      <c r="J28" s="547"/>
      <c r="K28" s="574">
        <v>1216.1054199999999</v>
      </c>
      <c r="L28" s="547"/>
      <c r="M28" s="549">
        <v>63.094099999999997</v>
      </c>
      <c r="N28" s="492"/>
      <c r="O28" s="574">
        <v>5.2389099999999997</v>
      </c>
      <c r="P28" s="547"/>
      <c r="Q28" s="525">
        <v>103.46864883455001</v>
      </c>
      <c r="R28" s="492"/>
      <c r="S28" s="576">
        <v>108.80231172721899</v>
      </c>
      <c r="T28" s="492"/>
      <c r="U28" s="525">
        <v>70.556289963151997</v>
      </c>
      <c r="V28" s="492"/>
      <c r="W28" s="700">
        <v>76.862593869535004</v>
      </c>
      <c r="X28" s="492"/>
      <c r="Y28" s="525">
        <v>32.912358871397998</v>
      </c>
      <c r="Z28" s="492"/>
      <c r="AA28" s="700">
        <v>31.939717857684002</v>
      </c>
      <c r="AB28" s="494"/>
      <c r="AE28" s="699"/>
    </row>
    <row r="29" spans="1:31" s="495" customFormat="1" ht="12.75" customHeight="1">
      <c r="A29" s="524" t="s">
        <v>195</v>
      </c>
      <c r="B29" s="492"/>
      <c r="C29" s="549">
        <v>818.71344999999997</v>
      </c>
      <c r="D29" s="492"/>
      <c r="E29" s="574">
        <v>901.74351999999999</v>
      </c>
      <c r="F29" s="547"/>
      <c r="G29" s="674">
        <v>10.730225513295819</v>
      </c>
      <c r="H29" s="492"/>
      <c r="I29" s="549">
        <v>1055.52711</v>
      </c>
      <c r="J29" s="547"/>
      <c r="K29" s="574">
        <v>1321.2730900000001</v>
      </c>
      <c r="L29" s="547"/>
      <c r="M29" s="549">
        <v>146.35348000000002</v>
      </c>
      <c r="N29" s="492"/>
      <c r="O29" s="574">
        <v>129.97833</v>
      </c>
      <c r="P29" s="547"/>
      <c r="Q29" s="525">
        <v>91.254429268045996</v>
      </c>
      <c r="R29" s="492"/>
      <c r="S29" s="576">
        <v>95.358356991891995</v>
      </c>
      <c r="T29" s="492"/>
      <c r="U29" s="525">
        <v>63.151275195574996</v>
      </c>
      <c r="V29" s="492"/>
      <c r="W29" s="700">
        <v>66.281375639006001</v>
      </c>
      <c r="X29" s="492"/>
      <c r="Y29" s="525">
        <v>28.103154072471</v>
      </c>
      <c r="Z29" s="492"/>
      <c r="AA29" s="700">
        <v>29.076981352886001</v>
      </c>
      <c r="AB29" s="494"/>
      <c r="AE29" s="699"/>
    </row>
    <row r="30" spans="1:31" s="495" customFormat="1" ht="12.75" customHeight="1">
      <c r="A30" s="524" t="s">
        <v>196</v>
      </c>
      <c r="B30" s="492"/>
      <c r="C30" s="549">
        <v>738.94491000000005</v>
      </c>
      <c r="D30" s="492"/>
      <c r="E30" s="574">
        <v>606.01931000000002</v>
      </c>
      <c r="F30" s="547"/>
      <c r="G30" s="674">
        <v>-1.3131161615930607</v>
      </c>
      <c r="H30" s="492"/>
      <c r="I30" s="549">
        <v>583.17327</v>
      </c>
      <c r="J30" s="547"/>
      <c r="K30" s="574">
        <v>361.79745000000003</v>
      </c>
      <c r="L30" s="547"/>
      <c r="M30" s="549">
        <v>-69.860020000000006</v>
      </c>
      <c r="N30" s="492"/>
      <c r="O30" s="574">
        <v>28.073840000000001</v>
      </c>
      <c r="P30" s="547"/>
      <c r="Q30" s="525">
        <v>116.725773456661</v>
      </c>
      <c r="R30" s="492"/>
      <c r="S30" s="576">
        <v>94.170326518332004</v>
      </c>
      <c r="T30" s="492"/>
      <c r="U30" s="525">
        <v>88.077306766820996</v>
      </c>
      <c r="V30" s="492"/>
      <c r="W30" s="700">
        <v>66.801117586650008</v>
      </c>
      <c r="X30" s="492"/>
      <c r="Y30" s="525">
        <v>28.648466689840003</v>
      </c>
      <c r="Z30" s="492"/>
      <c r="AA30" s="700">
        <v>27.369208931682998</v>
      </c>
      <c r="AB30" s="494"/>
      <c r="AE30" s="699"/>
    </row>
    <row r="31" spans="1:31" s="495" customFormat="1" ht="12.75" customHeight="1">
      <c r="A31" s="524" t="s">
        <v>197</v>
      </c>
      <c r="B31" s="492"/>
      <c r="C31" s="549">
        <v>488.82767000000001</v>
      </c>
      <c r="D31" s="492"/>
      <c r="E31" s="574">
        <v>505.38117999999997</v>
      </c>
      <c r="F31" s="547"/>
      <c r="G31" s="674">
        <v>4.5728380402850695</v>
      </c>
      <c r="H31" s="492"/>
      <c r="I31" s="549">
        <v>374.81777</v>
      </c>
      <c r="J31" s="547"/>
      <c r="K31" s="574">
        <v>378.88312999999999</v>
      </c>
      <c r="L31" s="547"/>
      <c r="M31" s="549">
        <v>85.621780000000001</v>
      </c>
      <c r="N31" s="492"/>
      <c r="O31" s="574">
        <v>86.077100000000002</v>
      </c>
      <c r="P31" s="547"/>
      <c r="Q31" s="525">
        <v>90.832267637684012</v>
      </c>
      <c r="R31" s="492"/>
      <c r="S31" s="576">
        <v>82.321574993322997</v>
      </c>
      <c r="T31" s="492"/>
      <c r="U31" s="525">
        <v>60.401175750017998</v>
      </c>
      <c r="V31" s="492"/>
      <c r="W31" s="700">
        <v>50.901200061348995</v>
      </c>
      <c r="X31" s="492"/>
      <c r="Y31" s="525">
        <v>30.431091887666</v>
      </c>
      <c r="Z31" s="492"/>
      <c r="AA31" s="700">
        <v>31.420374931973999</v>
      </c>
      <c r="AB31" s="494"/>
      <c r="AE31" s="699"/>
    </row>
    <row r="32" spans="1:31" s="495" customFormat="1" ht="12.75" customHeight="1">
      <c r="A32" s="524" t="s">
        <v>198</v>
      </c>
      <c r="B32" s="492"/>
      <c r="C32" s="549">
        <v>111.47511999999999</v>
      </c>
      <c r="D32" s="492"/>
      <c r="E32" s="574">
        <v>124.91735</v>
      </c>
      <c r="F32" s="547"/>
      <c r="G32" s="674">
        <v>12.058502381517966</v>
      </c>
      <c r="H32" s="492"/>
      <c r="I32" s="549">
        <v>113.92858</v>
      </c>
      <c r="J32" s="547"/>
      <c r="K32" s="574">
        <v>89.510949999999994</v>
      </c>
      <c r="L32" s="547"/>
      <c r="M32" s="549">
        <v>3.1889600000000002</v>
      </c>
      <c r="N32" s="492"/>
      <c r="O32" s="574">
        <v>17.347849999999998</v>
      </c>
      <c r="P32" s="547"/>
      <c r="Q32" s="525">
        <v>100.061003130207</v>
      </c>
      <c r="R32" s="492"/>
      <c r="S32" s="576">
        <v>81.962620215739008</v>
      </c>
      <c r="T32" s="492"/>
      <c r="U32" s="525">
        <v>75.292248880833995</v>
      </c>
      <c r="V32" s="492"/>
      <c r="W32" s="700">
        <v>99.246304502409998</v>
      </c>
      <c r="X32" s="492"/>
      <c r="Y32" s="525">
        <v>24.768754249373</v>
      </c>
      <c r="Z32" s="492"/>
      <c r="AA32" s="700">
        <v>-17.283684286671001</v>
      </c>
      <c r="AB32" s="494"/>
      <c r="AE32" s="699"/>
    </row>
    <row r="33" spans="1:31" s="495" customFormat="1" ht="12.75" customHeight="1">
      <c r="A33" s="524" t="s">
        <v>199</v>
      </c>
      <c r="B33" s="492"/>
      <c r="C33" s="549">
        <v>719.42506000000003</v>
      </c>
      <c r="D33" s="492"/>
      <c r="E33" s="574">
        <v>778.79349999999999</v>
      </c>
      <c r="F33" s="547"/>
      <c r="G33" s="674">
        <v>1.1777071431873634</v>
      </c>
      <c r="H33" s="492"/>
      <c r="I33" s="549">
        <v>594.47666000000004</v>
      </c>
      <c r="J33" s="547"/>
      <c r="K33" s="574">
        <v>674.51454000000001</v>
      </c>
      <c r="L33" s="547"/>
      <c r="M33" s="549">
        <v>124.00824</v>
      </c>
      <c r="N33" s="492"/>
      <c r="O33" s="574">
        <v>175.12129000000002</v>
      </c>
      <c r="P33" s="547"/>
      <c r="Q33" s="525">
        <v>91.064554157600995</v>
      </c>
      <c r="R33" s="492"/>
      <c r="S33" s="576">
        <v>83.834536761801999</v>
      </c>
      <c r="T33" s="492"/>
      <c r="U33" s="525">
        <v>64.145406482401</v>
      </c>
      <c r="V33" s="492"/>
      <c r="W33" s="700">
        <v>56.222104567233998</v>
      </c>
      <c r="X33" s="492"/>
      <c r="Y33" s="525">
        <v>26.919147675201</v>
      </c>
      <c r="Z33" s="492"/>
      <c r="AA33" s="700">
        <v>27.612432194567997</v>
      </c>
      <c r="AB33" s="494"/>
      <c r="AE33" s="699"/>
    </row>
    <row r="34" spans="1:31" s="495" customFormat="1" ht="12.75" customHeight="1">
      <c r="A34" s="524" t="s">
        <v>234</v>
      </c>
      <c r="B34" s="492"/>
      <c r="C34" s="549">
        <v>27.901959999999999</v>
      </c>
      <c r="D34" s="492"/>
      <c r="E34" s="574">
        <v>16.620009999999997</v>
      </c>
      <c r="F34" s="547"/>
      <c r="G34" s="674">
        <v>4.6294473921429722</v>
      </c>
      <c r="H34" s="492"/>
      <c r="I34" s="549">
        <v>6.7417899999999999</v>
      </c>
      <c r="J34" s="547"/>
      <c r="K34" s="574">
        <v>11.711169999999999</v>
      </c>
      <c r="L34" s="547"/>
      <c r="M34" s="549">
        <v>-7.5720299999999998</v>
      </c>
      <c r="N34" s="492"/>
      <c r="O34" s="574">
        <v>-4.90299</v>
      </c>
      <c r="P34" s="547"/>
      <c r="Q34" s="525">
        <v>315.29282282598501</v>
      </c>
      <c r="R34" s="492"/>
      <c r="S34" s="576">
        <v>166.933875949201</v>
      </c>
      <c r="T34" s="492"/>
      <c r="U34" s="525">
        <v>166.51571763582101</v>
      </c>
      <c r="V34" s="492"/>
      <c r="W34" s="700">
        <v>-16.819668743601</v>
      </c>
      <c r="X34" s="492"/>
      <c r="Y34" s="525">
        <v>148.777105190165</v>
      </c>
      <c r="Z34" s="492"/>
      <c r="AA34" s="700">
        <v>183.753544692802</v>
      </c>
      <c r="AB34" s="494"/>
      <c r="AE34" s="699"/>
    </row>
    <row r="35" spans="1:31" s="495" customFormat="1" ht="12.75" customHeight="1">
      <c r="A35" s="491" t="s">
        <v>108</v>
      </c>
      <c r="B35" s="492"/>
      <c r="C35" s="550">
        <v>0.66252</v>
      </c>
      <c r="D35" s="492"/>
      <c r="E35" s="575">
        <v>0.78805999999999998</v>
      </c>
      <c r="F35" s="547"/>
      <c r="G35" s="676">
        <v>32.454394659702608</v>
      </c>
      <c r="H35" s="492"/>
      <c r="I35" s="550" t="s">
        <v>283</v>
      </c>
      <c r="J35" s="547"/>
      <c r="K35" s="575" t="s">
        <v>283</v>
      </c>
      <c r="L35" s="547"/>
      <c r="M35" s="550" t="s">
        <v>283</v>
      </c>
      <c r="N35" s="492"/>
      <c r="O35" s="575" t="s">
        <v>283</v>
      </c>
      <c r="P35" s="547"/>
      <c r="Q35" s="493">
        <v>156.773555586947</v>
      </c>
      <c r="R35" s="492"/>
      <c r="S35" s="577">
        <v>85.983616081803007</v>
      </c>
      <c r="T35" s="492"/>
      <c r="U35" s="493">
        <v>72.631727645148004</v>
      </c>
      <c r="V35" s="492"/>
      <c r="W35" s="703">
        <v>-6.6755751801069998</v>
      </c>
      <c r="X35" s="492"/>
      <c r="Y35" s="493">
        <v>84.141827941800003</v>
      </c>
      <c r="Z35" s="492"/>
      <c r="AA35" s="703">
        <v>92.659191261909996</v>
      </c>
      <c r="AB35" s="494"/>
      <c r="AE35" s="699"/>
    </row>
    <row r="36" spans="1:31" s="495" customFormat="1" ht="12.75" customHeight="1">
      <c r="A36" s="498" t="s">
        <v>269</v>
      </c>
      <c r="B36" s="497"/>
      <c r="C36" s="564">
        <v>4542.8875199999993</v>
      </c>
      <c r="D36" s="497"/>
      <c r="E36" s="563">
        <v>4519.1529199999995</v>
      </c>
      <c r="F36" s="552"/>
      <c r="G36" s="675">
        <v>1.7945669808869091</v>
      </c>
      <c r="H36" s="497"/>
      <c r="I36" s="564">
        <v>4007.5250299999998</v>
      </c>
      <c r="J36" s="552"/>
      <c r="K36" s="563">
        <v>4054.1399900000001</v>
      </c>
      <c r="L36" s="552"/>
      <c r="M36" s="564">
        <v>343.91987</v>
      </c>
      <c r="N36" s="497"/>
      <c r="O36" s="563">
        <v>456.6361</v>
      </c>
      <c r="P36" s="552"/>
      <c r="Q36" s="502">
        <v>99.479543113421002</v>
      </c>
      <c r="R36" s="497"/>
      <c r="S36" s="536">
        <v>95.577308616815003</v>
      </c>
      <c r="T36" s="497"/>
      <c r="U36" s="502">
        <v>69.555402377611998</v>
      </c>
      <c r="V36" s="497"/>
      <c r="W36" s="702">
        <v>66.390050334695005</v>
      </c>
      <c r="X36" s="497"/>
      <c r="Y36" s="502">
        <v>29.924140735809999</v>
      </c>
      <c r="Z36" s="497"/>
      <c r="AA36" s="702">
        <v>29.187258282119998</v>
      </c>
      <c r="AB36" s="494"/>
      <c r="AE36" s="699"/>
    </row>
    <row r="37" spans="1:31" s="501" customFormat="1" ht="12.75" customHeight="1">
      <c r="A37" s="499"/>
      <c r="B37" s="500"/>
      <c r="C37" s="564"/>
      <c r="D37" s="500"/>
      <c r="E37" s="563"/>
      <c r="F37" s="565"/>
      <c r="G37" s="675"/>
      <c r="H37" s="500"/>
      <c r="I37" s="564"/>
      <c r="J37" s="565"/>
      <c r="K37" s="563"/>
      <c r="L37" s="565"/>
      <c r="M37" s="564"/>
      <c r="N37" s="500"/>
      <c r="O37" s="563"/>
      <c r="P37" s="565"/>
      <c r="Q37" s="502"/>
      <c r="R37" s="500"/>
      <c r="S37" s="536"/>
      <c r="T37" s="500"/>
      <c r="U37" s="502"/>
      <c r="V37" s="500"/>
      <c r="W37" s="702"/>
      <c r="X37" s="500"/>
      <c r="Y37" s="502"/>
      <c r="Z37" s="500"/>
      <c r="AA37" s="702"/>
      <c r="AE37" s="699"/>
    </row>
    <row r="38" spans="1:31" s="495" customFormat="1" ht="12.75" customHeight="1">
      <c r="A38" s="498" t="s">
        <v>277</v>
      </c>
      <c r="B38" s="497"/>
      <c r="C38" s="564">
        <v>152.40304999999998</v>
      </c>
      <c r="D38" s="497"/>
      <c r="E38" s="563">
        <v>172.44035</v>
      </c>
      <c r="F38" s="552"/>
      <c r="G38" s="675">
        <v>1.3994742709383616</v>
      </c>
      <c r="H38" s="497"/>
      <c r="I38" s="564">
        <v>117.3</v>
      </c>
      <c r="J38" s="552"/>
      <c r="K38" s="563">
        <v>128.46316999999999</v>
      </c>
      <c r="L38" s="552"/>
      <c r="M38" s="564">
        <v>16.047329999999999</v>
      </c>
      <c r="N38" s="497"/>
      <c r="O38" s="563">
        <v>9.334620000000001</v>
      </c>
      <c r="P38" s="552"/>
      <c r="Q38" s="502">
        <v>94.817408354646005</v>
      </c>
      <c r="R38" s="497"/>
      <c r="S38" s="536">
        <v>100.879185839801</v>
      </c>
      <c r="T38" s="497"/>
      <c r="U38" s="502">
        <v>59.478388746802999</v>
      </c>
      <c r="V38" s="497"/>
      <c r="W38" s="702">
        <v>60.359548966446994</v>
      </c>
      <c r="X38" s="497"/>
      <c r="Y38" s="502">
        <v>35.339019607842999</v>
      </c>
      <c r="Z38" s="497"/>
      <c r="AA38" s="702">
        <v>40.519636873353996</v>
      </c>
      <c r="AB38" s="494"/>
      <c r="AE38" s="699"/>
    </row>
    <row r="39" spans="1:31" s="501" customFormat="1" ht="12.75" customHeight="1">
      <c r="A39" s="499"/>
      <c r="B39" s="500"/>
      <c r="C39" s="564"/>
      <c r="D39" s="500"/>
      <c r="E39" s="563"/>
      <c r="F39" s="565"/>
      <c r="G39" s="675"/>
      <c r="H39" s="500"/>
      <c r="I39" s="564"/>
      <c r="J39" s="565"/>
      <c r="K39" s="563"/>
      <c r="L39" s="565"/>
      <c r="M39" s="564"/>
      <c r="N39" s="500"/>
      <c r="O39" s="563"/>
      <c r="P39" s="565"/>
      <c r="Q39" s="502"/>
      <c r="R39" s="500"/>
      <c r="S39" s="536"/>
      <c r="T39" s="500"/>
      <c r="U39" s="502"/>
      <c r="V39" s="500"/>
      <c r="W39" s="702"/>
      <c r="X39" s="500"/>
      <c r="Y39" s="502"/>
      <c r="Z39" s="500"/>
      <c r="AA39" s="702"/>
      <c r="AE39" s="699"/>
    </row>
    <row r="40" spans="1:31" s="495" customFormat="1" ht="12.75" customHeight="1">
      <c r="A40" s="498" t="s">
        <v>271</v>
      </c>
      <c r="B40" s="497"/>
      <c r="C40" s="564">
        <v>743.53177000000005</v>
      </c>
      <c r="D40" s="497"/>
      <c r="E40" s="563">
        <v>845.00570999999991</v>
      </c>
      <c r="F40" s="552"/>
      <c r="G40" s="675">
        <v>12.684120719710295</v>
      </c>
      <c r="H40" s="497"/>
      <c r="I40" s="564">
        <v>900.86149</v>
      </c>
      <c r="J40" s="552"/>
      <c r="K40" s="563">
        <v>1013.4587700000001</v>
      </c>
      <c r="L40" s="552"/>
      <c r="M40" s="564">
        <v>22.184459999999998</v>
      </c>
      <c r="N40" s="497"/>
      <c r="O40" s="563">
        <v>47.84395</v>
      </c>
      <c r="P40" s="552"/>
      <c r="Q40" s="502">
        <v>97.827102144193006</v>
      </c>
      <c r="R40" s="497"/>
      <c r="S40" s="536">
        <v>97.525709901350993</v>
      </c>
      <c r="T40" s="497"/>
      <c r="U40" s="502">
        <v>57.991281212387001</v>
      </c>
      <c r="V40" s="497"/>
      <c r="W40" s="702">
        <v>59.573560155782005</v>
      </c>
      <c r="X40" s="497"/>
      <c r="Y40" s="502">
        <v>39.835820931805998</v>
      </c>
      <c r="Z40" s="497"/>
      <c r="AA40" s="702">
        <v>37.952149745569002</v>
      </c>
      <c r="AB40" s="494"/>
      <c r="AE40" s="699"/>
    </row>
    <row r="41" spans="1:31" s="501" customFormat="1" ht="12.75" customHeight="1">
      <c r="A41" s="499"/>
      <c r="B41" s="500"/>
      <c r="C41" s="550"/>
      <c r="D41" s="500"/>
      <c r="E41" s="563"/>
      <c r="F41" s="565"/>
      <c r="G41" s="678"/>
      <c r="H41" s="500"/>
      <c r="I41" s="550"/>
      <c r="J41" s="565"/>
      <c r="K41" s="563"/>
      <c r="L41" s="565"/>
      <c r="M41" s="550"/>
      <c r="N41" s="500"/>
      <c r="O41" s="563"/>
      <c r="P41" s="565"/>
      <c r="Q41" s="493"/>
      <c r="R41" s="500"/>
      <c r="S41" s="536"/>
      <c r="T41" s="500"/>
      <c r="U41" s="493"/>
      <c r="V41" s="500"/>
      <c r="W41" s="702"/>
      <c r="X41" s="500"/>
      <c r="Y41" s="493"/>
      <c r="Z41" s="500"/>
      <c r="AA41" s="702"/>
      <c r="AE41" s="699"/>
    </row>
    <row r="42" spans="1:31" s="495" customFormat="1" ht="12.75" customHeight="1" thickBot="1">
      <c r="A42" s="530" t="s">
        <v>273</v>
      </c>
      <c r="B42" s="497"/>
      <c r="C42" s="556">
        <v>-1102.3957399999999</v>
      </c>
      <c r="D42" s="497"/>
      <c r="E42" s="555">
        <v>-1159.5467599999999</v>
      </c>
      <c r="F42" s="552"/>
      <c r="G42" s="673" t="s">
        <v>258</v>
      </c>
      <c r="H42" s="497"/>
      <c r="I42" s="556" t="s">
        <v>283</v>
      </c>
      <c r="J42" s="552"/>
      <c r="K42" s="555" t="s">
        <v>283</v>
      </c>
      <c r="L42" s="552"/>
      <c r="M42" s="556" t="s">
        <v>283</v>
      </c>
      <c r="N42" s="497"/>
      <c r="O42" s="555" t="s">
        <v>283</v>
      </c>
      <c r="P42" s="552"/>
      <c r="Q42" s="669">
        <v>0</v>
      </c>
      <c r="R42" s="497"/>
      <c r="S42" s="668">
        <v>0</v>
      </c>
      <c r="T42" s="497"/>
      <c r="U42" s="669">
        <v>0</v>
      </c>
      <c r="V42" s="497"/>
      <c r="W42" s="668">
        <v>0</v>
      </c>
      <c r="X42" s="497"/>
      <c r="Y42" s="669">
        <v>0</v>
      </c>
      <c r="Z42" s="497"/>
      <c r="AA42" s="668">
        <v>0</v>
      </c>
      <c r="AB42" s="494"/>
      <c r="AE42" s="699"/>
    </row>
    <row r="43" spans="1:31" s="495" customFormat="1" ht="12.75" customHeight="1" thickBot="1">
      <c r="A43" s="531" t="s">
        <v>201</v>
      </c>
      <c r="B43" s="503"/>
      <c r="C43" s="559">
        <v>10893.2194</v>
      </c>
      <c r="D43" s="503"/>
      <c r="E43" s="557">
        <v>11153.249609999999</v>
      </c>
      <c r="F43" s="558"/>
      <c r="G43" s="679">
        <v>3.5623657396348887</v>
      </c>
      <c r="H43" s="503"/>
      <c r="I43" s="559">
        <v>11625.25173</v>
      </c>
      <c r="J43" s="558"/>
      <c r="K43" s="557">
        <v>11908.74149</v>
      </c>
      <c r="L43" s="558"/>
      <c r="M43" s="559">
        <v>1221.1967199999999</v>
      </c>
      <c r="N43" s="503"/>
      <c r="O43" s="557">
        <v>1421.0901699999999</v>
      </c>
      <c r="P43" s="558"/>
      <c r="Q43" s="532">
        <v>96.221533002450997</v>
      </c>
      <c r="R43" s="503"/>
      <c r="S43" s="537">
        <v>93.958654652096001</v>
      </c>
      <c r="T43" s="503"/>
      <c r="U43" s="532">
        <v>66.670619097208998</v>
      </c>
      <c r="V43" s="503"/>
      <c r="W43" s="704">
        <v>64.252608946338</v>
      </c>
      <c r="X43" s="503"/>
      <c r="Y43" s="532">
        <v>29.550913905241998</v>
      </c>
      <c r="Z43" s="503"/>
      <c r="AA43" s="704">
        <v>29.706045705758001</v>
      </c>
      <c r="AB43" s="494"/>
      <c r="AE43" s="699"/>
    </row>
    <row r="44" spans="1:31" s="495" customFormat="1" ht="12.75" customHeight="1">
      <c r="B44" s="615"/>
      <c r="C44" s="494"/>
      <c r="D44" s="615"/>
      <c r="E44" s="494"/>
      <c r="F44" s="615"/>
      <c r="G44" s="494"/>
      <c r="H44" s="615"/>
      <c r="I44" s="494"/>
      <c r="J44" s="615"/>
      <c r="K44" s="494"/>
      <c r="L44" s="615"/>
      <c r="M44" s="494"/>
      <c r="N44" s="615"/>
      <c r="O44" s="494"/>
      <c r="P44" s="615"/>
      <c r="Q44" s="494"/>
      <c r="R44" s="615"/>
      <c r="S44" s="494"/>
      <c r="T44" s="615"/>
      <c r="U44" s="494"/>
      <c r="V44" s="615"/>
      <c r="W44" s="494"/>
      <c r="X44" s="615"/>
      <c r="Y44" s="494"/>
      <c r="Z44" s="615"/>
      <c r="AA44" s="494"/>
      <c r="AB44" s="494"/>
    </row>
    <row r="45" spans="1:31" s="495" customFormat="1" ht="12.75" customHeight="1">
      <c r="A45" s="617" t="s">
        <v>202</v>
      </c>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row>
    <row r="46" spans="1:31" s="495" customFormat="1" ht="12.75" customHeight="1">
      <c r="A46" s="617" t="s">
        <v>260</v>
      </c>
      <c r="B46" s="494"/>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row>
    <row r="47" spans="1:31" s="495" customFormat="1" ht="12.75" customHeight="1">
      <c r="A47" s="617" t="s">
        <v>266</v>
      </c>
      <c r="B47" s="494"/>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row>
    <row r="48" spans="1:31" s="495" customFormat="1" ht="12.75" customHeight="1">
      <c r="A48" s="617" t="s">
        <v>276</v>
      </c>
      <c r="B48" s="494"/>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row>
    <row r="49" spans="1:40" s="495" customFormat="1" ht="12.75" customHeight="1">
      <c r="A49" s="617" t="s">
        <v>268</v>
      </c>
    </row>
    <row r="50" spans="1:40" s="616" customFormat="1" ht="12.75" customHeight="1">
      <c r="A50" s="616" t="s">
        <v>235</v>
      </c>
    </row>
    <row r="51" spans="1:40" s="616" customFormat="1" ht="12.75" customHeight="1">
      <c r="A51" s="617" t="s">
        <v>270</v>
      </c>
    </row>
    <row r="52" spans="1:40" s="616" customFormat="1" ht="12.75" customHeight="1">
      <c r="A52" s="617" t="s">
        <v>282</v>
      </c>
    </row>
    <row r="53" spans="1:40" s="495" customFormat="1" ht="12.75" customHeight="1">
      <c r="A53" s="617" t="s">
        <v>272</v>
      </c>
    </row>
    <row r="54" spans="1:40" s="495" customFormat="1" ht="12.75" customHeight="1">
      <c r="A54" s="617" t="s">
        <v>274</v>
      </c>
    </row>
    <row r="55" spans="1:40" ht="12.75" customHeight="1">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row>
    <row r="56" spans="1:40">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row>
    <row r="57" spans="1:40">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c r="Z57" s="489"/>
      <c r="AA57" s="489"/>
      <c r="AB57" s="489"/>
    </row>
    <row r="58" spans="1:40">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row>
    <row r="59" spans="1:40">
      <c r="B59" s="489"/>
      <c r="C59" s="489"/>
      <c r="D59" s="489"/>
      <c r="E59" s="489"/>
      <c r="F59" s="489"/>
      <c r="G59" s="489"/>
      <c r="H59" s="489"/>
      <c r="I59" s="489"/>
      <c r="J59" s="489"/>
      <c r="K59" s="489"/>
      <c r="L59" s="489"/>
      <c r="M59" s="489"/>
      <c r="N59" s="489"/>
      <c r="O59" s="489"/>
      <c r="P59" s="489"/>
      <c r="Q59" s="489"/>
      <c r="R59" s="489"/>
      <c r="S59" s="489"/>
      <c r="T59" s="489"/>
      <c r="U59" s="489"/>
      <c r="V59" s="489"/>
      <c r="W59" s="489"/>
      <c r="X59" s="489"/>
      <c r="Y59" s="489"/>
      <c r="Z59" s="489"/>
      <c r="AA59" s="489"/>
      <c r="AB59" s="489"/>
    </row>
    <row r="60" spans="1:40">
      <c r="B60" s="489"/>
      <c r="C60" s="489"/>
      <c r="D60" s="489"/>
      <c r="E60" s="489"/>
      <c r="F60" s="489"/>
      <c r="G60" s="489"/>
      <c r="H60" s="489"/>
      <c r="I60" s="489"/>
      <c r="J60" s="489"/>
      <c r="K60" s="489"/>
      <c r="L60" s="489"/>
      <c r="M60" s="489"/>
      <c r="N60" s="489"/>
      <c r="O60" s="489"/>
      <c r="P60" s="489"/>
      <c r="Q60" s="489"/>
      <c r="R60" s="489"/>
      <c r="S60" s="489"/>
      <c r="T60" s="489"/>
      <c r="U60" s="489"/>
      <c r="V60" s="489"/>
      <c r="W60" s="489"/>
      <c r="X60" s="489"/>
      <c r="Y60" s="489"/>
      <c r="Z60" s="489"/>
      <c r="AA60" s="489"/>
      <c r="AB60" s="489"/>
    </row>
    <row r="61" spans="1:40" ht="12">
      <c r="B61" s="489"/>
      <c r="C61" s="489"/>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row>
    <row r="62" spans="1:40" ht="12">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row>
    <row r="63" spans="1:40" ht="12">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c r="AN63" s="489"/>
    </row>
    <row r="64" spans="1:40" ht="12">
      <c r="B64" s="489"/>
      <c r="C64" s="489"/>
      <c r="D64" s="489"/>
      <c r="E64" s="489"/>
      <c r="F64" s="489"/>
      <c r="G64" s="489"/>
      <c r="H64" s="489"/>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row>
    <row r="65" spans="2:40" ht="12">
      <c r="B65" s="489"/>
      <c r="C65" s="489"/>
      <c r="D65" s="489"/>
      <c r="E65" s="489"/>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row>
    <row r="66" spans="2:40" ht="12">
      <c r="B66" s="489"/>
      <c r="C66" s="489"/>
      <c r="D66" s="489"/>
      <c r="E66" s="489"/>
      <c r="F66" s="489"/>
      <c r="G66" s="489"/>
      <c r="H66" s="489"/>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row>
    <row r="67" spans="2:40" ht="12">
      <c r="B67" s="489"/>
      <c r="C67" s="489"/>
      <c r="D67" s="489"/>
      <c r="E67" s="489"/>
      <c r="F67" s="489"/>
      <c r="G67" s="489"/>
      <c r="H67" s="489"/>
      <c r="I67" s="489"/>
      <c r="J67" s="489"/>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row>
    <row r="68" spans="2:40" ht="12">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row>
    <row r="69" spans="2:40" ht="12">
      <c r="B69" s="489"/>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row>
    <row r="70" spans="2:40" ht="12">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row>
    <row r="71" spans="2:40" ht="12">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c r="AL71" s="489"/>
      <c r="AM71" s="489"/>
      <c r="AN71" s="489"/>
    </row>
    <row r="72" spans="2:40" ht="12">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c r="AK72" s="489"/>
      <c r="AL72" s="489"/>
      <c r="AM72" s="489"/>
      <c r="AN72" s="489"/>
    </row>
    <row r="73" spans="2:40" ht="12">
      <c r="B73" s="489"/>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row>
    <row r="74" spans="2:40" ht="12">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row>
    <row r="75" spans="2:40" ht="12">
      <c r="B75" s="489"/>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J75" s="489"/>
      <c r="AK75" s="489"/>
      <c r="AL75" s="489"/>
      <c r="AM75" s="489"/>
      <c r="AN75" s="489"/>
    </row>
    <row r="76" spans="2:40" ht="12">
      <c r="B76" s="489"/>
      <c r="C76" s="489"/>
      <c r="D76" s="489"/>
      <c r="E76" s="489"/>
      <c r="F76" s="489"/>
      <c r="G76" s="489"/>
      <c r="H76" s="489"/>
      <c r="I76" s="489"/>
      <c r="J76" s="489"/>
      <c r="K76" s="489"/>
      <c r="L76" s="489"/>
      <c r="M76" s="489"/>
      <c r="N76" s="489"/>
      <c r="O76" s="489"/>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89"/>
      <c r="AM76" s="489"/>
      <c r="AN76" s="489"/>
    </row>
  </sheetData>
  <mergeCells count="6">
    <mergeCell ref="C4:G4"/>
    <mergeCell ref="I4:K4"/>
    <mergeCell ref="M4:O4"/>
    <mergeCell ref="Q4:S4"/>
    <mergeCell ref="Y4:AA4"/>
    <mergeCell ref="U4:W4"/>
  </mergeCells>
  <pageMargins left="0.35433070866141736" right="0.27559055118110237" top="0.59055118110236227" bottom="0.27559055118110237" header="0.31496062992125984" footer="0.19685039370078741"/>
  <pageSetup paperSize="9" scale="63"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6"/>
  <sheetViews>
    <sheetView showGridLines="0" zoomScaleNormal="100" workbookViewId="0">
      <pane xSplit="1" ySplit="7" topLeftCell="B8" activePane="bottomRight" state="frozen"/>
      <selection activeCell="A53" sqref="A53"/>
      <selection pane="topRight" activeCell="A53" sqref="A53"/>
      <selection pane="bottomLeft" activeCell="A53" sqref="A53"/>
      <selection pane="bottomRight"/>
    </sheetView>
  </sheetViews>
  <sheetFormatPr baseColWidth="10" defaultColWidth="11.42578125" defaultRowHeight="12.75"/>
  <cols>
    <col min="1" max="1" width="36.7109375" style="489" customWidth="1"/>
    <col min="2" max="2" width="2.7109375" style="488" customWidth="1"/>
    <col min="3" max="3" width="10.7109375" style="488" customWidth="1"/>
    <col min="4" max="4" width="2.7109375" style="488" customWidth="1"/>
    <col min="5" max="5" width="10.7109375" style="488" customWidth="1"/>
    <col min="6" max="6" width="2.7109375" style="488" customWidth="1"/>
    <col min="7" max="7" width="10.7109375" style="488" customWidth="1"/>
    <col min="8" max="8" width="2.7109375" style="488" customWidth="1"/>
    <col min="9" max="9" width="10.7109375" style="488" customWidth="1"/>
    <col min="10" max="10" width="2.7109375" style="488" customWidth="1"/>
    <col min="11" max="11" width="10.7109375" style="488" customWidth="1"/>
    <col min="12" max="12" width="2.7109375" style="488" customWidth="1"/>
    <col min="13" max="13" width="10.7109375" style="488" customWidth="1"/>
    <col min="14" max="14" width="2.7109375" style="488" customWidth="1"/>
    <col min="15" max="15" width="10.7109375" style="488" customWidth="1"/>
    <col min="16" max="16" width="2.7109375" style="488" customWidth="1"/>
    <col min="17" max="17" width="10.7109375" style="488" customWidth="1"/>
    <col min="18" max="18" width="2.7109375" style="488" customWidth="1"/>
    <col min="19" max="19" width="10.7109375" style="488" customWidth="1"/>
    <col min="20" max="20" width="2.7109375" style="488" customWidth="1"/>
    <col min="21" max="21" width="10.7109375" style="488" customWidth="1"/>
    <col min="22" max="22" width="2.7109375" style="488" customWidth="1"/>
    <col min="23" max="23" width="10.7109375" style="488" customWidth="1"/>
    <col min="24" max="24" width="2.7109375" style="488" customWidth="1"/>
    <col min="25" max="25" width="10.7109375" style="488" customWidth="1"/>
    <col min="26" max="26" width="2.7109375" style="488" customWidth="1"/>
    <col min="27" max="27" width="10.7109375" style="488" customWidth="1"/>
    <col min="28" max="28" width="2.7109375" style="488" customWidth="1"/>
    <col min="29" max="29" width="11.42578125" style="490" customWidth="1"/>
    <col min="30" max="30" width="2.7109375" style="490" customWidth="1"/>
    <col min="31" max="31" width="11.42578125" style="490" customWidth="1"/>
    <col min="32" max="32" width="2.7109375" style="490" customWidth="1"/>
    <col min="33" max="33" width="11.42578125" style="490" customWidth="1"/>
    <col min="34" max="34" width="2.7109375" style="490" customWidth="1"/>
    <col min="35" max="35" width="11.42578125" style="490" customWidth="1"/>
    <col min="36" max="36" width="2.7109375" style="490" customWidth="1"/>
    <col min="37" max="37" width="11.42578125" style="490" customWidth="1"/>
    <col min="38" max="38" width="2.7109375" style="490" customWidth="1"/>
    <col min="39" max="39" width="11.42578125" style="490" customWidth="1"/>
    <col min="40" max="40" width="2.7109375" style="490" customWidth="1"/>
    <col min="41" max="16384" width="11.42578125" style="489"/>
  </cols>
  <sheetData>
    <row r="1" spans="1:40" ht="18">
      <c r="A1" s="213" t="s">
        <v>17</v>
      </c>
    </row>
    <row r="2" spans="1:40" ht="15">
      <c r="A2" s="68" t="s">
        <v>178</v>
      </c>
    </row>
    <row r="3" spans="1:40" ht="9.75" customHeight="1" thickBot="1">
      <c r="AC3" s="489"/>
      <c r="AD3" s="489"/>
      <c r="AE3" s="489"/>
      <c r="AF3" s="489"/>
      <c r="AG3" s="489"/>
      <c r="AH3" s="489"/>
      <c r="AI3" s="489"/>
      <c r="AJ3" s="489"/>
      <c r="AK3" s="489"/>
      <c r="AL3" s="489"/>
      <c r="AM3" s="489"/>
      <c r="AN3" s="489"/>
    </row>
    <row r="4" spans="1:40" s="510" customFormat="1" ht="15" customHeight="1">
      <c r="A4" s="506"/>
      <c r="B4" s="507"/>
      <c r="C4" s="721" t="s">
        <v>55</v>
      </c>
      <c r="D4" s="721"/>
      <c r="E4" s="721"/>
      <c r="F4" s="721"/>
      <c r="G4" s="721"/>
      <c r="H4" s="508"/>
      <c r="I4" s="721" t="s">
        <v>3</v>
      </c>
      <c r="J4" s="721"/>
      <c r="K4" s="721"/>
      <c r="L4" s="637"/>
      <c r="M4" s="721" t="s">
        <v>45</v>
      </c>
      <c r="N4" s="721"/>
      <c r="O4" s="721"/>
      <c r="P4" s="637"/>
      <c r="Q4" s="721" t="s">
        <v>137</v>
      </c>
      <c r="R4" s="721"/>
      <c r="S4" s="721"/>
      <c r="T4" s="637"/>
      <c r="U4" s="721" t="s">
        <v>138</v>
      </c>
      <c r="V4" s="721"/>
      <c r="W4" s="721"/>
      <c r="X4" s="637"/>
      <c r="Y4" s="721" t="s">
        <v>139</v>
      </c>
      <c r="Z4" s="721"/>
      <c r="AA4" s="721"/>
      <c r="AB4" s="509"/>
    </row>
    <row r="5" spans="1:40" s="510" customFormat="1" ht="32.25">
      <c r="A5" s="511"/>
      <c r="B5" s="512"/>
      <c r="C5" s="513"/>
      <c r="D5" s="514"/>
      <c r="E5" s="513"/>
      <c r="F5" s="513"/>
      <c r="G5" s="666" t="s">
        <v>203</v>
      </c>
      <c r="H5" s="514"/>
      <c r="I5" s="513"/>
      <c r="J5" s="514"/>
      <c r="K5" s="513"/>
      <c r="L5" s="513"/>
      <c r="M5" s="513"/>
      <c r="N5" s="514"/>
      <c r="O5" s="513"/>
      <c r="P5" s="513"/>
      <c r="Q5" s="513"/>
      <c r="R5" s="514"/>
      <c r="S5" s="513"/>
      <c r="T5" s="513"/>
      <c r="U5" s="513"/>
      <c r="V5" s="514"/>
      <c r="W5" s="513"/>
      <c r="X5" s="513"/>
      <c r="Y5" s="513"/>
      <c r="Z5" s="513"/>
      <c r="AA5" s="513"/>
      <c r="AB5" s="509"/>
    </row>
    <row r="6" spans="1:40" s="519" customFormat="1" ht="15" customHeight="1">
      <c r="A6" s="515"/>
      <c r="B6" s="516"/>
      <c r="C6" s="517" t="s">
        <v>214</v>
      </c>
      <c r="D6" s="516"/>
      <c r="E6" s="533" t="s">
        <v>265</v>
      </c>
      <c r="F6" s="517"/>
      <c r="G6" s="533" t="s">
        <v>265</v>
      </c>
      <c r="H6" s="516"/>
      <c r="I6" s="517" t="s">
        <v>214</v>
      </c>
      <c r="J6" s="516"/>
      <c r="K6" s="533" t="s">
        <v>265</v>
      </c>
      <c r="L6" s="517"/>
      <c r="M6" s="517" t="s">
        <v>214</v>
      </c>
      <c r="N6" s="516"/>
      <c r="O6" s="533" t="s">
        <v>265</v>
      </c>
      <c r="P6" s="517"/>
      <c r="Q6" s="517" t="s">
        <v>214</v>
      </c>
      <c r="R6" s="516"/>
      <c r="S6" s="533" t="s">
        <v>265</v>
      </c>
      <c r="T6" s="517"/>
      <c r="U6" s="517" t="s">
        <v>214</v>
      </c>
      <c r="V6" s="516"/>
      <c r="W6" s="533" t="s">
        <v>265</v>
      </c>
      <c r="X6" s="517"/>
      <c r="Y6" s="517" t="s">
        <v>214</v>
      </c>
      <c r="Z6" s="516"/>
      <c r="AA6" s="533" t="s">
        <v>265</v>
      </c>
      <c r="AB6" s="518"/>
    </row>
    <row r="7" spans="1:40" s="519" customFormat="1" ht="15" customHeight="1" thickBot="1">
      <c r="A7" s="520"/>
      <c r="B7" s="516"/>
      <c r="C7" s="521" t="s">
        <v>143</v>
      </c>
      <c r="D7" s="516"/>
      <c r="E7" s="534" t="s">
        <v>143</v>
      </c>
      <c r="F7" s="516"/>
      <c r="G7" s="534" t="s">
        <v>140</v>
      </c>
      <c r="H7" s="516"/>
      <c r="I7" s="521" t="s">
        <v>143</v>
      </c>
      <c r="J7" s="516"/>
      <c r="K7" s="534" t="s">
        <v>143</v>
      </c>
      <c r="L7" s="516"/>
      <c r="M7" s="521" t="s">
        <v>143</v>
      </c>
      <c r="N7" s="516"/>
      <c r="O7" s="534" t="s">
        <v>143</v>
      </c>
      <c r="P7" s="516"/>
      <c r="Q7" s="521" t="s">
        <v>140</v>
      </c>
      <c r="R7" s="516"/>
      <c r="S7" s="534" t="s">
        <v>140</v>
      </c>
      <c r="T7" s="516"/>
      <c r="U7" s="521" t="s">
        <v>140</v>
      </c>
      <c r="V7" s="516"/>
      <c r="W7" s="534" t="s">
        <v>140</v>
      </c>
      <c r="X7" s="516"/>
      <c r="Y7" s="521" t="s">
        <v>140</v>
      </c>
      <c r="Z7" s="516"/>
      <c r="AA7" s="534" t="s">
        <v>140</v>
      </c>
      <c r="AB7" s="518"/>
    </row>
    <row r="8" spans="1:40" s="495" customFormat="1" ht="12.75" customHeight="1">
      <c r="A8" s="522" t="s">
        <v>179</v>
      </c>
      <c r="B8" s="492"/>
      <c r="C8" s="554">
        <v>9629.4205500000007</v>
      </c>
      <c r="D8" s="492"/>
      <c r="E8" s="573">
        <v>9901.76728</v>
      </c>
      <c r="F8" s="547"/>
      <c r="G8" s="672">
        <v>2.8282774501940544</v>
      </c>
      <c r="H8" s="492"/>
      <c r="I8" s="554">
        <v>7876.7079100000001</v>
      </c>
      <c r="J8" s="547"/>
      <c r="K8" s="573">
        <v>8095.2279699999999</v>
      </c>
      <c r="L8" s="547"/>
      <c r="M8" s="554">
        <v>1216.3633200000002</v>
      </c>
      <c r="N8" s="492"/>
      <c r="O8" s="573">
        <v>1117.9375400000001</v>
      </c>
      <c r="P8" s="547"/>
      <c r="Q8" s="523">
        <v>91.858861629414008</v>
      </c>
      <c r="R8" s="492"/>
      <c r="S8" s="535">
        <v>92.661315503384998</v>
      </c>
      <c r="T8" s="492"/>
      <c r="U8" s="523">
        <v>66.808742054776005</v>
      </c>
      <c r="V8" s="492"/>
      <c r="W8" s="535">
        <v>67.545952384092999</v>
      </c>
      <c r="X8" s="492"/>
      <c r="Y8" s="523">
        <v>25.050119574638003</v>
      </c>
      <c r="Z8" s="492"/>
      <c r="AA8" s="535">
        <v>25.115363119291999</v>
      </c>
      <c r="AB8" s="494"/>
    </row>
    <row r="9" spans="1:40" s="495" customFormat="1" ht="12.75" customHeight="1">
      <c r="A9" s="524" t="s">
        <v>180</v>
      </c>
      <c r="B9" s="492"/>
      <c r="C9" s="549">
        <v>1716.7663799999998</v>
      </c>
      <c r="D9" s="492"/>
      <c r="E9" s="574">
        <v>1720.26927</v>
      </c>
      <c r="F9" s="547"/>
      <c r="G9" s="674">
        <v>2.3215263871810743</v>
      </c>
      <c r="H9" s="492"/>
      <c r="I9" s="549">
        <v>1620.12166</v>
      </c>
      <c r="J9" s="547"/>
      <c r="K9" s="574">
        <v>1643.30916</v>
      </c>
      <c r="L9" s="547"/>
      <c r="M9" s="549">
        <v>244.56260999999998</v>
      </c>
      <c r="N9" s="492"/>
      <c r="O9" s="574">
        <v>208.29114999999999</v>
      </c>
      <c r="P9" s="547"/>
      <c r="Q9" s="525">
        <v>89.541094092896998</v>
      </c>
      <c r="R9" s="492"/>
      <c r="S9" s="576">
        <v>91.225978439748005</v>
      </c>
      <c r="T9" s="492"/>
      <c r="U9" s="525">
        <v>65.828374888833991</v>
      </c>
      <c r="V9" s="492"/>
      <c r="W9" s="576">
        <v>67.532978395860994</v>
      </c>
      <c r="X9" s="492"/>
      <c r="Y9" s="525">
        <v>23.712719204063003</v>
      </c>
      <c r="Z9" s="492"/>
      <c r="AA9" s="576">
        <v>23.693000043887</v>
      </c>
      <c r="AB9" s="494"/>
    </row>
    <row r="10" spans="1:40" s="495" customFormat="1" ht="12.75" customHeight="1">
      <c r="A10" s="524" t="s">
        <v>181</v>
      </c>
      <c r="B10" s="492"/>
      <c r="C10" s="549">
        <v>982.82706000000007</v>
      </c>
      <c r="D10" s="492"/>
      <c r="E10" s="574">
        <v>1007.2573000000001</v>
      </c>
      <c r="F10" s="547"/>
      <c r="G10" s="674">
        <v>2.4857109652638045</v>
      </c>
      <c r="H10" s="492"/>
      <c r="I10" s="549">
        <v>831.06760999999995</v>
      </c>
      <c r="J10" s="547"/>
      <c r="K10" s="574">
        <v>866.03917000000001</v>
      </c>
      <c r="L10" s="547"/>
      <c r="M10" s="549">
        <v>80.59696000000001</v>
      </c>
      <c r="N10" s="492"/>
      <c r="O10" s="574">
        <v>74.420460000000006</v>
      </c>
      <c r="P10" s="547"/>
      <c r="Q10" s="525">
        <v>94.032475889656993</v>
      </c>
      <c r="R10" s="492"/>
      <c r="S10" s="576">
        <v>94.070948315189995</v>
      </c>
      <c r="T10" s="492"/>
      <c r="U10" s="525">
        <v>68.152278248456994</v>
      </c>
      <c r="V10" s="492"/>
      <c r="W10" s="576">
        <v>67.571947121052006</v>
      </c>
      <c r="X10" s="492"/>
      <c r="Y10" s="525">
        <v>25.880197641199999</v>
      </c>
      <c r="Z10" s="492"/>
      <c r="AA10" s="576">
        <v>26.499001194138</v>
      </c>
      <c r="AB10" s="494"/>
    </row>
    <row r="11" spans="1:40" s="495" customFormat="1" ht="12.75" customHeight="1">
      <c r="A11" s="524" t="s">
        <v>182</v>
      </c>
      <c r="B11" s="492"/>
      <c r="C11" s="549">
        <v>1731.5741599999999</v>
      </c>
      <c r="D11" s="492"/>
      <c r="E11" s="574">
        <v>1835.9623799999999</v>
      </c>
      <c r="F11" s="547"/>
      <c r="G11" s="674">
        <v>5.8165521973082059</v>
      </c>
      <c r="H11" s="492"/>
      <c r="I11" s="549">
        <v>1412.9513899999999</v>
      </c>
      <c r="J11" s="547"/>
      <c r="K11" s="574">
        <v>1506.5375300000001</v>
      </c>
      <c r="L11" s="547"/>
      <c r="M11" s="549">
        <v>141.16531000000001</v>
      </c>
      <c r="N11" s="492"/>
      <c r="O11" s="574">
        <v>172.58088000000001</v>
      </c>
      <c r="P11" s="547"/>
      <c r="Q11" s="525">
        <v>95.520990994602002</v>
      </c>
      <c r="R11" s="492"/>
      <c r="S11" s="576">
        <v>92.833168915480002</v>
      </c>
      <c r="T11" s="492"/>
      <c r="U11" s="525">
        <v>62.479467888842002</v>
      </c>
      <c r="V11" s="492"/>
      <c r="W11" s="576">
        <v>59.625706768817999</v>
      </c>
      <c r="X11" s="492"/>
      <c r="Y11" s="525">
        <v>33.041523105759005</v>
      </c>
      <c r="Z11" s="492"/>
      <c r="AA11" s="576">
        <v>33.207462146661996</v>
      </c>
      <c r="AB11" s="494"/>
    </row>
    <row r="12" spans="1:40" s="495" customFormat="1" ht="22.5">
      <c r="A12" s="527" t="s">
        <v>183</v>
      </c>
      <c r="B12" s="497"/>
      <c r="C12" s="564">
        <v>14060.58815</v>
      </c>
      <c r="D12" s="497"/>
      <c r="E12" s="563">
        <v>14465.256230000001</v>
      </c>
      <c r="F12" s="552"/>
      <c r="G12" s="675">
        <v>3.1104678175887823</v>
      </c>
      <c r="H12" s="497"/>
      <c r="I12" s="564">
        <v>11740.84857</v>
      </c>
      <c r="J12" s="552"/>
      <c r="K12" s="563">
        <v>12111.11383</v>
      </c>
      <c r="L12" s="552"/>
      <c r="M12" s="564">
        <v>1682.6882000000001</v>
      </c>
      <c r="N12" s="497"/>
      <c r="O12" s="563">
        <v>1573.2300299999999</v>
      </c>
      <c r="P12" s="552"/>
      <c r="Q12" s="502">
        <v>92.133608874234994</v>
      </c>
      <c r="R12" s="497"/>
      <c r="S12" s="536">
        <v>92.588737397738996</v>
      </c>
      <c r="T12" s="497"/>
      <c r="U12" s="502">
        <v>66.247556159393</v>
      </c>
      <c r="V12" s="497"/>
      <c r="W12" s="536">
        <v>66.560827873912999</v>
      </c>
      <c r="X12" s="497"/>
      <c r="Y12" s="502">
        <v>25.886052714842002</v>
      </c>
      <c r="Z12" s="497"/>
      <c r="AA12" s="536">
        <v>26.027909523825997</v>
      </c>
      <c r="AB12" s="494"/>
    </row>
    <row r="13" spans="1:40" s="495" customFormat="1" ht="12.75" customHeight="1">
      <c r="A13" s="528"/>
      <c r="B13" s="492"/>
      <c r="C13" s="554"/>
      <c r="D13" s="492"/>
      <c r="E13" s="555"/>
      <c r="F13" s="547"/>
      <c r="G13" s="555"/>
      <c r="H13" s="492"/>
      <c r="I13" s="554"/>
      <c r="J13" s="547"/>
      <c r="K13" s="555"/>
      <c r="L13" s="547"/>
      <c r="M13" s="554"/>
      <c r="N13" s="492"/>
      <c r="O13" s="555"/>
      <c r="P13" s="547"/>
      <c r="Q13" s="523"/>
      <c r="R13" s="492"/>
      <c r="S13" s="535"/>
      <c r="T13" s="492"/>
      <c r="U13" s="523"/>
      <c r="V13" s="492"/>
      <c r="W13" s="535"/>
      <c r="X13" s="492"/>
      <c r="Y13" s="523"/>
      <c r="Z13" s="492"/>
      <c r="AA13" s="535"/>
      <c r="AB13" s="494"/>
    </row>
    <row r="14" spans="1:40" s="495" customFormat="1" ht="12.75" customHeight="1">
      <c r="A14" s="524" t="s">
        <v>184</v>
      </c>
      <c r="B14" s="492"/>
      <c r="C14" s="549">
        <v>4755.4041200000001</v>
      </c>
      <c r="D14" s="492"/>
      <c r="E14" s="574">
        <v>4571.7428799999998</v>
      </c>
      <c r="F14" s="547"/>
      <c r="G14" s="674">
        <v>-3.8621584068443</v>
      </c>
      <c r="H14" s="492"/>
      <c r="I14" s="549">
        <v>4664.7036799999996</v>
      </c>
      <c r="J14" s="547"/>
      <c r="K14" s="574">
        <v>4454.8980300000003</v>
      </c>
      <c r="L14" s="547"/>
      <c r="M14" s="549">
        <v>1074.8217099999999</v>
      </c>
      <c r="N14" s="492"/>
      <c r="O14" s="574">
        <v>940.78697</v>
      </c>
      <c r="P14" s="547"/>
      <c r="Q14" s="525">
        <v>83.097426672984</v>
      </c>
      <c r="R14" s="492"/>
      <c r="S14" s="576">
        <v>84.808622656622006</v>
      </c>
      <c r="T14" s="492"/>
      <c r="U14" s="525">
        <v>56.494131691555005</v>
      </c>
      <c r="V14" s="492"/>
      <c r="W14" s="576">
        <v>57.37548026436</v>
      </c>
      <c r="X14" s="492"/>
      <c r="Y14" s="525">
        <v>26.603294981429997</v>
      </c>
      <c r="Z14" s="492"/>
      <c r="AA14" s="576">
        <v>27.433142392263001</v>
      </c>
      <c r="AB14" s="494"/>
    </row>
    <row r="15" spans="1:40" s="495" customFormat="1" ht="12.75" customHeight="1">
      <c r="A15" s="524" t="s">
        <v>185</v>
      </c>
      <c r="B15" s="492"/>
      <c r="C15" s="549">
        <v>4330.3106200000002</v>
      </c>
      <c r="D15" s="492"/>
      <c r="E15" s="574">
        <v>4357.04133</v>
      </c>
      <c r="F15" s="547"/>
      <c r="G15" s="674">
        <v>2.2122235984653358</v>
      </c>
      <c r="H15" s="492"/>
      <c r="I15" s="549">
        <v>4006.5892999999996</v>
      </c>
      <c r="J15" s="547"/>
      <c r="K15" s="574">
        <v>4089.91822</v>
      </c>
      <c r="L15" s="547"/>
      <c r="M15" s="549">
        <v>465.18898999999999</v>
      </c>
      <c r="N15" s="492"/>
      <c r="O15" s="574">
        <v>423.95659999999998</v>
      </c>
      <c r="P15" s="547"/>
      <c r="Q15" s="525">
        <v>95.882697784871993</v>
      </c>
      <c r="R15" s="492"/>
      <c r="S15" s="576">
        <v>96.337524567911998</v>
      </c>
      <c r="T15" s="492"/>
      <c r="U15" s="525">
        <v>66.793606472218002</v>
      </c>
      <c r="V15" s="492"/>
      <c r="W15" s="576">
        <v>66.931143674555003</v>
      </c>
      <c r="X15" s="492"/>
      <c r="Y15" s="525">
        <v>29.089091312652997</v>
      </c>
      <c r="Z15" s="492"/>
      <c r="AA15" s="576">
        <v>29.406380893356999</v>
      </c>
      <c r="AB15" s="494"/>
    </row>
    <row r="16" spans="1:40" s="495" customFormat="1" ht="12.75" customHeight="1">
      <c r="A16" s="524" t="s">
        <v>259</v>
      </c>
      <c r="B16" s="492"/>
      <c r="C16" s="549">
        <v>1164.3107</v>
      </c>
      <c r="D16" s="492"/>
      <c r="E16" s="574">
        <v>1233.2445500000001</v>
      </c>
      <c r="F16" s="547"/>
      <c r="G16" s="674">
        <v>3.0562987087553122</v>
      </c>
      <c r="H16" s="492"/>
      <c r="I16" s="549">
        <v>1061.6639599999999</v>
      </c>
      <c r="J16" s="547"/>
      <c r="K16" s="574">
        <v>960.87741000000005</v>
      </c>
      <c r="L16" s="547"/>
      <c r="M16" s="549">
        <v>108.34914999999999</v>
      </c>
      <c r="N16" s="492"/>
      <c r="O16" s="574">
        <v>80.923450000000003</v>
      </c>
      <c r="P16" s="547"/>
      <c r="Q16" s="525">
        <v>96.173581139554003</v>
      </c>
      <c r="R16" s="492"/>
      <c r="S16" s="576">
        <v>98.134929616046989</v>
      </c>
      <c r="T16" s="492"/>
      <c r="U16" s="525">
        <v>66.866750379281996</v>
      </c>
      <c r="V16" s="492"/>
      <c r="W16" s="576">
        <v>67.776752083285999</v>
      </c>
      <c r="X16" s="492"/>
      <c r="Y16" s="525">
        <v>29.306830760272</v>
      </c>
      <c r="Z16" s="492"/>
      <c r="AA16" s="576">
        <v>30.358177532760998</v>
      </c>
      <c r="AB16" s="494"/>
    </row>
    <row r="17" spans="1:28" s="495" customFormat="1" ht="12.75" customHeight="1">
      <c r="A17" s="524" t="s">
        <v>187</v>
      </c>
      <c r="B17" s="492"/>
      <c r="C17" s="549">
        <v>1311.9832799999999</v>
      </c>
      <c r="D17" s="492"/>
      <c r="E17" s="574">
        <v>1694.5075099999999</v>
      </c>
      <c r="F17" s="547"/>
      <c r="G17" s="674">
        <v>42.953965237065574</v>
      </c>
      <c r="H17" s="492"/>
      <c r="I17" s="549">
        <v>967.00784999999996</v>
      </c>
      <c r="J17" s="547"/>
      <c r="K17" s="574">
        <v>1300.02071</v>
      </c>
      <c r="L17" s="547"/>
      <c r="M17" s="549">
        <v>89.833359999999999</v>
      </c>
      <c r="N17" s="492"/>
      <c r="O17" s="574">
        <v>120.51052</v>
      </c>
      <c r="P17" s="547"/>
      <c r="Q17" s="525">
        <v>102.17643527919699</v>
      </c>
      <c r="R17" s="492"/>
      <c r="S17" s="576">
        <v>98.897662176474</v>
      </c>
      <c r="T17" s="492"/>
      <c r="U17" s="525">
        <v>79.041548628586995</v>
      </c>
      <c r="V17" s="492"/>
      <c r="W17" s="576">
        <v>77.590803918808007</v>
      </c>
      <c r="X17" s="492"/>
      <c r="Y17" s="525">
        <v>23.134886650609999</v>
      </c>
      <c r="Z17" s="492"/>
      <c r="AA17" s="576">
        <v>21.306858257666001</v>
      </c>
      <c r="AB17" s="494"/>
    </row>
    <row r="18" spans="1:28" s="495" customFormat="1" ht="12.75" customHeight="1">
      <c r="A18" s="524" t="s">
        <v>188</v>
      </c>
      <c r="B18" s="492"/>
      <c r="C18" s="549">
        <v>100.47364</v>
      </c>
      <c r="D18" s="492"/>
      <c r="E18" s="574">
        <v>92.268419999999992</v>
      </c>
      <c r="F18" s="547"/>
      <c r="G18" s="674">
        <v>-8.1665399999442645</v>
      </c>
      <c r="H18" s="492"/>
      <c r="I18" s="549">
        <v>80.932149999999993</v>
      </c>
      <c r="J18" s="547"/>
      <c r="K18" s="574">
        <v>72.509280000000004</v>
      </c>
      <c r="L18" s="547"/>
      <c r="M18" s="549">
        <v>12.288590000000001</v>
      </c>
      <c r="N18" s="492"/>
      <c r="O18" s="574">
        <v>31.290500000000002</v>
      </c>
      <c r="P18" s="547"/>
      <c r="Q18" s="525">
        <v>89.065655613993002</v>
      </c>
      <c r="R18" s="492"/>
      <c r="S18" s="576">
        <v>61.277508203088004</v>
      </c>
      <c r="T18" s="492"/>
      <c r="U18" s="525">
        <v>53.780654535928996</v>
      </c>
      <c r="V18" s="492"/>
      <c r="W18" s="576">
        <v>20.923404562837</v>
      </c>
      <c r="X18" s="492"/>
      <c r="Y18" s="525">
        <v>35.285001078063999</v>
      </c>
      <c r="Z18" s="492"/>
      <c r="AA18" s="576">
        <v>40.354103640250997</v>
      </c>
      <c r="AB18" s="494"/>
    </row>
    <row r="19" spans="1:28" s="495" customFormat="1" ht="12.75" customHeight="1">
      <c r="A19" s="524" t="s">
        <v>189</v>
      </c>
      <c r="B19" s="492"/>
      <c r="C19" s="549">
        <v>104.59000999999999</v>
      </c>
      <c r="D19" s="492"/>
      <c r="E19" s="574">
        <v>131.08601000000002</v>
      </c>
      <c r="F19" s="547"/>
      <c r="G19" s="674">
        <v>7.9540961894926845</v>
      </c>
      <c r="H19" s="492"/>
      <c r="I19" s="549">
        <v>74.226009999999988</v>
      </c>
      <c r="J19" s="547"/>
      <c r="K19" s="574">
        <v>94.43</v>
      </c>
      <c r="L19" s="547"/>
      <c r="M19" s="549">
        <v>10.608450000000001</v>
      </c>
      <c r="N19" s="492"/>
      <c r="O19" s="574">
        <v>11.88653</v>
      </c>
      <c r="P19" s="547"/>
      <c r="Q19" s="525">
        <v>92.745494470200001</v>
      </c>
      <c r="R19" s="492"/>
      <c r="S19" s="576">
        <v>96.307910621624004</v>
      </c>
      <c r="T19" s="492"/>
      <c r="U19" s="525">
        <v>56.294282826194994</v>
      </c>
      <c r="V19" s="492"/>
      <c r="W19" s="576">
        <v>55.138377634225996</v>
      </c>
      <c r="X19" s="492"/>
      <c r="Y19" s="525">
        <v>36.451211644004999</v>
      </c>
      <c r="Z19" s="492"/>
      <c r="AA19" s="576">
        <v>41.169532987398</v>
      </c>
      <c r="AB19" s="494"/>
    </row>
    <row r="20" spans="1:28" s="495" customFormat="1" ht="12.75" customHeight="1">
      <c r="A20" s="491" t="s">
        <v>190</v>
      </c>
      <c r="B20" s="492"/>
      <c r="C20" s="550">
        <v>88.088429999999988</v>
      </c>
      <c r="D20" s="492"/>
      <c r="E20" s="575">
        <v>90.420029999999997</v>
      </c>
      <c r="F20" s="547"/>
      <c r="G20" s="676">
        <v>11.575037386112859</v>
      </c>
      <c r="H20" s="492"/>
      <c r="I20" s="550">
        <v>60.252780000000001</v>
      </c>
      <c r="J20" s="547"/>
      <c r="K20" s="575">
        <v>58.766419999999997</v>
      </c>
      <c r="L20" s="547"/>
      <c r="M20" s="550">
        <v>11.486829999999999</v>
      </c>
      <c r="N20" s="492"/>
      <c r="O20" s="575">
        <v>8.9068500000000004</v>
      </c>
      <c r="P20" s="547"/>
      <c r="Q20" s="493">
        <v>93.938835685257999</v>
      </c>
      <c r="R20" s="492"/>
      <c r="S20" s="577">
        <v>94.244212936571998</v>
      </c>
      <c r="T20" s="492"/>
      <c r="U20" s="493">
        <v>60.376301309251005</v>
      </c>
      <c r="V20" s="492"/>
      <c r="W20" s="577">
        <v>57.876709181875995</v>
      </c>
      <c r="X20" s="492"/>
      <c r="Y20" s="493">
        <v>33.562534376007001</v>
      </c>
      <c r="Z20" s="492"/>
      <c r="AA20" s="577">
        <v>36.367503754695001</v>
      </c>
      <c r="AB20" s="494"/>
    </row>
    <row r="21" spans="1:28" s="495" customFormat="1" ht="22.5">
      <c r="A21" s="496" t="s">
        <v>275</v>
      </c>
      <c r="B21" s="497"/>
      <c r="C21" s="564">
        <v>11855.160800000001</v>
      </c>
      <c r="D21" s="497"/>
      <c r="E21" s="563">
        <v>12170.310730000001</v>
      </c>
      <c r="F21" s="552"/>
      <c r="G21" s="675">
        <v>4.412131624038758</v>
      </c>
      <c r="H21" s="497"/>
      <c r="I21" s="564">
        <v>10915.37573</v>
      </c>
      <c r="J21" s="552"/>
      <c r="K21" s="563">
        <v>11031.42007</v>
      </c>
      <c r="L21" s="552"/>
      <c r="M21" s="564">
        <v>1798.1483400000002</v>
      </c>
      <c r="N21" s="497"/>
      <c r="O21" s="563">
        <v>1641.8841699999998</v>
      </c>
      <c r="P21" s="552"/>
      <c r="Q21" s="502">
        <v>90.923332512713998</v>
      </c>
      <c r="R21" s="497"/>
      <c r="S21" s="536">
        <v>91.89813655604901</v>
      </c>
      <c r="T21" s="497"/>
      <c r="U21" s="502">
        <v>63.280980067555006</v>
      </c>
      <c r="V21" s="497"/>
      <c r="W21" s="536">
        <v>63.950486929466997</v>
      </c>
      <c r="X21" s="497"/>
      <c r="Y21" s="502">
        <v>27.642352445159002</v>
      </c>
      <c r="Z21" s="497"/>
      <c r="AA21" s="536">
        <v>27.947649626581999</v>
      </c>
      <c r="AB21" s="494"/>
    </row>
    <row r="22" spans="1:28" s="495" customFormat="1" ht="12.75" customHeight="1">
      <c r="A22" s="529"/>
      <c r="B22" s="492"/>
      <c r="C22" s="554"/>
      <c r="D22" s="492"/>
      <c r="E22" s="555"/>
      <c r="F22" s="547"/>
      <c r="G22" s="677"/>
      <c r="H22" s="492"/>
      <c r="I22" s="554"/>
      <c r="J22" s="547"/>
      <c r="K22" s="555"/>
      <c r="L22" s="547"/>
      <c r="M22" s="554"/>
      <c r="N22" s="492"/>
      <c r="O22" s="555"/>
      <c r="P22" s="547"/>
      <c r="Q22" s="523"/>
      <c r="R22" s="492"/>
      <c r="S22" s="535"/>
      <c r="T22" s="492"/>
      <c r="U22" s="523"/>
      <c r="V22" s="492"/>
      <c r="W22" s="535"/>
      <c r="X22" s="492"/>
      <c r="Y22" s="523"/>
      <c r="Z22" s="492"/>
      <c r="AA22" s="535"/>
      <c r="AB22" s="494"/>
    </row>
    <row r="23" spans="1:28" s="495" customFormat="1" ht="12.75" customHeight="1">
      <c r="A23" s="524" t="s">
        <v>191</v>
      </c>
      <c r="B23" s="492"/>
      <c r="C23" s="549">
        <v>2137.52898</v>
      </c>
      <c r="D23" s="492"/>
      <c r="E23" s="574">
        <v>2275.2419199999999</v>
      </c>
      <c r="F23" s="547"/>
      <c r="G23" s="674">
        <v>6.4426232948663902</v>
      </c>
      <c r="H23" s="492"/>
      <c r="I23" s="549">
        <v>1907.26243</v>
      </c>
      <c r="J23" s="547"/>
      <c r="K23" s="574">
        <v>1637.87248</v>
      </c>
      <c r="L23" s="547"/>
      <c r="M23" s="549">
        <v>207.75869</v>
      </c>
      <c r="N23" s="492"/>
      <c r="O23" s="574">
        <v>184.06572</v>
      </c>
      <c r="P23" s="547"/>
      <c r="Q23" s="525">
        <v>92.665080704179999</v>
      </c>
      <c r="R23" s="492"/>
      <c r="S23" s="576">
        <v>92.914415412853003</v>
      </c>
      <c r="T23" s="492"/>
      <c r="U23" s="525">
        <v>71.578170288815002</v>
      </c>
      <c r="V23" s="492"/>
      <c r="W23" s="576">
        <v>72.144242877808992</v>
      </c>
      <c r="X23" s="492"/>
      <c r="Y23" s="525">
        <v>21.086910415363999</v>
      </c>
      <c r="Z23" s="492"/>
      <c r="AA23" s="576">
        <v>20.770172535043997</v>
      </c>
      <c r="AB23" s="494"/>
    </row>
    <row r="24" spans="1:28" s="495" customFormat="1" ht="12.75" customHeight="1">
      <c r="A24" s="524" t="s">
        <v>192</v>
      </c>
      <c r="B24" s="492"/>
      <c r="C24" s="549">
        <v>342.77028999999999</v>
      </c>
      <c r="D24" s="492"/>
      <c r="E24" s="574">
        <v>377.17003999999997</v>
      </c>
      <c r="F24" s="547"/>
      <c r="G24" s="674">
        <v>10.035802694568424</v>
      </c>
      <c r="H24" s="492"/>
      <c r="I24" s="549">
        <v>284.85566</v>
      </c>
      <c r="J24" s="547"/>
      <c r="K24" s="574">
        <v>327.67234000000002</v>
      </c>
      <c r="L24" s="547"/>
      <c r="M24" s="549">
        <v>19.8429</v>
      </c>
      <c r="N24" s="492"/>
      <c r="O24" s="574">
        <v>-7.7799300000000002</v>
      </c>
      <c r="P24" s="547"/>
      <c r="Q24" s="525">
        <v>96.474965601877003</v>
      </c>
      <c r="R24" s="492"/>
      <c r="S24" s="576">
        <v>104.782344460323</v>
      </c>
      <c r="T24" s="492"/>
      <c r="U24" s="525">
        <v>72.910332903338002</v>
      </c>
      <c r="V24" s="492"/>
      <c r="W24" s="576">
        <v>81.136497514560006</v>
      </c>
      <c r="X24" s="492"/>
      <c r="Y24" s="525">
        <v>23.564632698539</v>
      </c>
      <c r="Z24" s="492"/>
      <c r="AA24" s="576">
        <v>23.645846945763001</v>
      </c>
      <c r="AB24" s="494"/>
    </row>
    <row r="25" spans="1:28" s="495" customFormat="1" ht="12.75" customHeight="1">
      <c r="A25" s="524" t="s">
        <v>193</v>
      </c>
      <c r="B25" s="492"/>
      <c r="C25" s="549">
        <v>2085.9111399999997</v>
      </c>
      <c r="D25" s="492"/>
      <c r="E25" s="574">
        <v>1899.9854399999999</v>
      </c>
      <c r="F25" s="547"/>
      <c r="G25" s="674">
        <v>9.9682459327236845</v>
      </c>
      <c r="H25" s="492"/>
      <c r="I25" s="549">
        <v>1549.0128099999999</v>
      </c>
      <c r="J25" s="547"/>
      <c r="K25" s="574">
        <v>1415.12346</v>
      </c>
      <c r="L25" s="547"/>
      <c r="M25" s="549">
        <v>-153.58716000000001</v>
      </c>
      <c r="N25" s="492"/>
      <c r="O25" s="574">
        <v>-74.52</v>
      </c>
      <c r="P25" s="547"/>
      <c r="Q25" s="525">
        <v>116.62591544352701</v>
      </c>
      <c r="R25" s="492"/>
      <c r="S25" s="576">
        <v>110.143310040242</v>
      </c>
      <c r="T25" s="492"/>
      <c r="U25" s="525">
        <v>79.186327710227005</v>
      </c>
      <c r="V25" s="492"/>
      <c r="W25" s="576">
        <v>72.779065509944999</v>
      </c>
      <c r="X25" s="492"/>
      <c r="Y25" s="525">
        <v>37.439587733300002</v>
      </c>
      <c r="Z25" s="492"/>
      <c r="AA25" s="576">
        <v>37.364244530297</v>
      </c>
      <c r="AB25" s="494"/>
    </row>
    <row r="26" spans="1:28" s="495" customFormat="1" ht="12.75" customHeight="1">
      <c r="A26" s="496" t="s">
        <v>194</v>
      </c>
      <c r="B26" s="497"/>
      <c r="C26" s="564">
        <v>4566.2104100000006</v>
      </c>
      <c r="D26" s="497"/>
      <c r="E26" s="563">
        <v>4552.3974000000007</v>
      </c>
      <c r="F26" s="552"/>
      <c r="G26" s="675">
        <v>8.322906923890077</v>
      </c>
      <c r="H26" s="497"/>
      <c r="I26" s="564">
        <v>3741.1309000000001</v>
      </c>
      <c r="J26" s="552"/>
      <c r="K26" s="563">
        <v>3380.6682799999999</v>
      </c>
      <c r="L26" s="552"/>
      <c r="M26" s="564">
        <v>74.01442999999999</v>
      </c>
      <c r="N26" s="497"/>
      <c r="O26" s="563">
        <v>101.76579</v>
      </c>
      <c r="P26" s="552"/>
      <c r="Q26" s="502">
        <v>102.87613940479901</v>
      </c>
      <c r="R26" s="497"/>
      <c r="S26" s="536">
        <v>101.27660972404</v>
      </c>
      <c r="T26" s="497"/>
      <c r="U26" s="502">
        <v>74.829755890123991</v>
      </c>
      <c r="V26" s="497"/>
      <c r="W26" s="536">
        <v>73.281552190621994</v>
      </c>
      <c r="X26" s="497"/>
      <c r="Y26" s="502">
        <v>28.046383514675</v>
      </c>
      <c r="Z26" s="497"/>
      <c r="AA26" s="536">
        <v>27.995057533417999</v>
      </c>
      <c r="AB26" s="494"/>
    </row>
    <row r="27" spans="1:28" s="495" customFormat="1" ht="12.75" customHeight="1">
      <c r="A27" s="529"/>
      <c r="B27" s="492"/>
      <c r="C27" s="554"/>
      <c r="D27" s="492"/>
      <c r="E27" s="555"/>
      <c r="F27" s="547"/>
      <c r="G27" s="677"/>
      <c r="H27" s="492"/>
      <c r="I27" s="554"/>
      <c r="J27" s="547"/>
      <c r="K27" s="555"/>
      <c r="L27" s="547"/>
      <c r="M27" s="554"/>
      <c r="N27" s="492"/>
      <c r="O27" s="555"/>
      <c r="P27" s="547"/>
      <c r="Q27" s="523"/>
      <c r="R27" s="492"/>
      <c r="S27" s="535"/>
      <c r="T27" s="492"/>
      <c r="U27" s="523"/>
      <c r="V27" s="492"/>
      <c r="W27" s="535"/>
      <c r="X27" s="492"/>
      <c r="Y27" s="523"/>
      <c r="Z27" s="492"/>
      <c r="AA27" s="535"/>
      <c r="AB27" s="494"/>
    </row>
    <row r="28" spans="1:28" s="495" customFormat="1" ht="12.75" customHeight="1">
      <c r="A28" s="524" t="s">
        <v>267</v>
      </c>
      <c r="B28" s="492"/>
      <c r="C28" s="549">
        <v>8107.3998600000004</v>
      </c>
      <c r="D28" s="492"/>
      <c r="E28" s="574">
        <v>7592.1650099999997</v>
      </c>
      <c r="F28" s="547"/>
      <c r="G28" s="674">
        <v>0.50150765045173762</v>
      </c>
      <c r="H28" s="492"/>
      <c r="I28" s="549">
        <v>5065.6084800000008</v>
      </c>
      <c r="J28" s="547"/>
      <c r="K28" s="574">
        <v>4657.6078099999995</v>
      </c>
      <c r="L28" s="547"/>
      <c r="M28" s="549">
        <v>422.80071000000004</v>
      </c>
      <c r="N28" s="492"/>
      <c r="O28" s="574">
        <v>376.40262999999999</v>
      </c>
      <c r="P28" s="547"/>
      <c r="Q28" s="525">
        <v>102.933657438918</v>
      </c>
      <c r="R28" s="492"/>
      <c r="S28" s="576">
        <v>101.560145958275</v>
      </c>
      <c r="T28" s="492"/>
      <c r="U28" s="525">
        <v>71.952945917367998</v>
      </c>
      <c r="V28" s="492"/>
      <c r="W28" s="576">
        <v>71.160222053989997</v>
      </c>
      <c r="X28" s="492"/>
      <c r="Y28" s="525">
        <v>30.980711521551001</v>
      </c>
      <c r="Z28" s="492"/>
      <c r="AA28" s="576">
        <v>30.399923904283998</v>
      </c>
      <c r="AB28" s="494"/>
    </row>
    <row r="29" spans="1:28" s="495" customFormat="1" ht="12.75" customHeight="1">
      <c r="A29" s="524" t="s">
        <v>195</v>
      </c>
      <c r="B29" s="492"/>
      <c r="C29" s="549">
        <v>4840.5577599999997</v>
      </c>
      <c r="D29" s="492"/>
      <c r="E29" s="574">
        <v>5932.2079299999996</v>
      </c>
      <c r="F29" s="547"/>
      <c r="G29" s="674">
        <v>22.991989380545956</v>
      </c>
      <c r="H29" s="492"/>
      <c r="I29" s="549">
        <v>4077.5486299999998</v>
      </c>
      <c r="J29" s="547"/>
      <c r="K29" s="574">
        <v>5101.65931</v>
      </c>
      <c r="L29" s="547"/>
      <c r="M29" s="549">
        <v>624.69116000000008</v>
      </c>
      <c r="N29" s="492"/>
      <c r="O29" s="574">
        <v>621.49338</v>
      </c>
      <c r="P29" s="547"/>
      <c r="Q29" s="525">
        <v>89.475755191668</v>
      </c>
      <c r="R29" s="492"/>
      <c r="S29" s="576">
        <v>92.108951508954988</v>
      </c>
      <c r="T29" s="492"/>
      <c r="U29" s="525">
        <v>60.584339125344002</v>
      </c>
      <c r="V29" s="492"/>
      <c r="W29" s="576">
        <v>62.203408286783002</v>
      </c>
      <c r="X29" s="492"/>
      <c r="Y29" s="525">
        <v>28.891416066323998</v>
      </c>
      <c r="Z29" s="492"/>
      <c r="AA29" s="576">
        <v>29.905543222172</v>
      </c>
      <c r="AB29" s="494"/>
    </row>
    <row r="30" spans="1:28" s="495" customFormat="1" ht="12.75" customHeight="1">
      <c r="A30" s="524" t="s">
        <v>196</v>
      </c>
      <c r="B30" s="492"/>
      <c r="C30" s="549">
        <v>3055.3405200000002</v>
      </c>
      <c r="D30" s="492"/>
      <c r="E30" s="574">
        <v>2623.2188200000001</v>
      </c>
      <c r="F30" s="547"/>
      <c r="G30" s="674">
        <v>-3.6468039780092019</v>
      </c>
      <c r="H30" s="492"/>
      <c r="I30" s="549">
        <v>2321.8053100000002</v>
      </c>
      <c r="J30" s="547"/>
      <c r="K30" s="574">
        <v>1549.74749</v>
      </c>
      <c r="L30" s="547"/>
      <c r="M30" s="549">
        <v>56.330779999999997</v>
      </c>
      <c r="N30" s="492"/>
      <c r="O30" s="574">
        <v>144.81989000000002</v>
      </c>
      <c r="P30" s="547"/>
      <c r="Q30" s="525">
        <v>102.60807698816099</v>
      </c>
      <c r="R30" s="492"/>
      <c r="S30" s="576">
        <v>96.050965051087005</v>
      </c>
      <c r="T30" s="492"/>
      <c r="U30" s="525">
        <v>73.062891737464</v>
      </c>
      <c r="V30" s="492"/>
      <c r="W30" s="576">
        <v>67.436385394630008</v>
      </c>
      <c r="X30" s="492"/>
      <c r="Y30" s="525">
        <v>29.545185250695997</v>
      </c>
      <c r="Z30" s="492"/>
      <c r="AA30" s="576">
        <v>28.614579656457</v>
      </c>
      <c r="AB30" s="494"/>
    </row>
    <row r="31" spans="1:28" s="495" customFormat="1" ht="12.75" customHeight="1">
      <c r="A31" s="524" t="s">
        <v>197</v>
      </c>
      <c r="B31" s="492"/>
      <c r="C31" s="549">
        <v>2241.0769799999998</v>
      </c>
      <c r="D31" s="492"/>
      <c r="E31" s="574">
        <v>2199.72687</v>
      </c>
      <c r="F31" s="547"/>
      <c r="G31" s="674">
        <v>-0.53326787995610081</v>
      </c>
      <c r="H31" s="492"/>
      <c r="I31" s="549">
        <v>1549.30674</v>
      </c>
      <c r="J31" s="547"/>
      <c r="K31" s="574">
        <v>1531.0847699999999</v>
      </c>
      <c r="L31" s="547"/>
      <c r="M31" s="549">
        <v>399.76739000000003</v>
      </c>
      <c r="N31" s="492"/>
      <c r="O31" s="574">
        <v>328.00954999999999</v>
      </c>
      <c r="P31" s="547"/>
      <c r="Q31" s="525">
        <v>83.151880563044998</v>
      </c>
      <c r="R31" s="492"/>
      <c r="S31" s="576">
        <v>82.979506092272004</v>
      </c>
      <c r="T31" s="492"/>
      <c r="U31" s="525">
        <v>53.321210620951994</v>
      </c>
      <c r="V31" s="492"/>
      <c r="W31" s="576">
        <v>52.294285443123997</v>
      </c>
      <c r="X31" s="492"/>
      <c r="Y31" s="525">
        <v>29.830669942093003</v>
      </c>
      <c r="Z31" s="492"/>
      <c r="AA31" s="576">
        <v>30.685220649147997</v>
      </c>
      <c r="AB31" s="494"/>
    </row>
    <row r="32" spans="1:28" s="495" customFormat="1" ht="12.75" customHeight="1">
      <c r="A32" s="524" t="s">
        <v>198</v>
      </c>
      <c r="B32" s="492"/>
      <c r="C32" s="549">
        <v>495.80455999999998</v>
      </c>
      <c r="D32" s="492"/>
      <c r="E32" s="574">
        <v>588.62099999999998</v>
      </c>
      <c r="F32" s="547"/>
      <c r="G32" s="674">
        <v>18.720368364502335</v>
      </c>
      <c r="H32" s="492"/>
      <c r="I32" s="549">
        <v>431.75196999999997</v>
      </c>
      <c r="J32" s="547"/>
      <c r="K32" s="574">
        <v>329.64734999999996</v>
      </c>
      <c r="L32" s="547"/>
      <c r="M32" s="549">
        <v>41.953710000000001</v>
      </c>
      <c r="N32" s="492"/>
      <c r="O32" s="574">
        <v>-5.7096599999999995</v>
      </c>
      <c r="P32" s="547"/>
      <c r="Q32" s="525">
        <v>94.854909405509005</v>
      </c>
      <c r="R32" s="492"/>
      <c r="S32" s="576">
        <v>104.22648930743701</v>
      </c>
      <c r="T32" s="492"/>
      <c r="U32" s="525">
        <v>67.383497983807999</v>
      </c>
      <c r="V32" s="492"/>
      <c r="W32" s="576">
        <v>88.915770140424002</v>
      </c>
      <c r="X32" s="492"/>
      <c r="Y32" s="525">
        <v>27.471411421700999</v>
      </c>
      <c r="Z32" s="492"/>
      <c r="AA32" s="576">
        <v>15.310719167013001</v>
      </c>
      <c r="AB32" s="494"/>
    </row>
    <row r="33" spans="1:28" s="495" customFormat="1" ht="12.75" customHeight="1">
      <c r="A33" s="524" t="s">
        <v>199</v>
      </c>
      <c r="B33" s="492"/>
      <c r="C33" s="549">
        <v>2990.7382599999996</v>
      </c>
      <c r="D33" s="492"/>
      <c r="E33" s="574">
        <v>3098.9662200000002</v>
      </c>
      <c r="F33" s="547"/>
      <c r="G33" s="674">
        <v>3.223028551148134</v>
      </c>
      <c r="H33" s="492"/>
      <c r="I33" s="549">
        <v>2361.6623599999998</v>
      </c>
      <c r="J33" s="547"/>
      <c r="K33" s="574">
        <v>2504.27457</v>
      </c>
      <c r="L33" s="547"/>
      <c r="M33" s="549">
        <v>306.67985999999996</v>
      </c>
      <c r="N33" s="492"/>
      <c r="O33" s="574">
        <v>357.53699999999998</v>
      </c>
      <c r="P33" s="547"/>
      <c r="Q33" s="525">
        <v>96.189656848322997</v>
      </c>
      <c r="R33" s="492"/>
      <c r="S33" s="576">
        <v>93.637403345911991</v>
      </c>
      <c r="T33" s="492"/>
      <c r="U33" s="525">
        <v>69.65753478833399</v>
      </c>
      <c r="V33" s="492"/>
      <c r="W33" s="576">
        <v>66.359216753136991</v>
      </c>
      <c r="X33" s="492"/>
      <c r="Y33" s="525">
        <v>26.532122059988001</v>
      </c>
      <c r="Z33" s="492"/>
      <c r="AA33" s="576">
        <v>27.278186592774002</v>
      </c>
      <c r="AB33" s="494"/>
    </row>
    <row r="34" spans="1:28" s="495" customFormat="1" ht="12.75" customHeight="1">
      <c r="A34" s="524" t="s">
        <v>234</v>
      </c>
      <c r="B34" s="492"/>
      <c r="C34" s="549">
        <v>195.76388</v>
      </c>
      <c r="D34" s="492"/>
      <c r="E34" s="574">
        <v>73.798760000000001</v>
      </c>
      <c r="F34" s="547"/>
      <c r="G34" s="674">
        <v>-10.943044279410866</v>
      </c>
      <c r="H34" s="492"/>
      <c r="I34" s="549">
        <v>182.97561999999999</v>
      </c>
      <c r="J34" s="547"/>
      <c r="K34" s="574">
        <v>49.298089999999995</v>
      </c>
      <c r="L34" s="547"/>
      <c r="M34" s="549">
        <v>1.81477</v>
      </c>
      <c r="N34" s="492"/>
      <c r="O34" s="574">
        <v>9.6722599999999996</v>
      </c>
      <c r="P34" s="547"/>
      <c r="Q34" s="525">
        <v>111.870958546281</v>
      </c>
      <c r="R34" s="492"/>
      <c r="S34" s="576">
        <v>97.924929748800011</v>
      </c>
      <c r="T34" s="492"/>
      <c r="U34" s="525">
        <v>70.614489515051005</v>
      </c>
      <c r="V34" s="492"/>
      <c r="W34" s="576">
        <v>6.6250234035440005</v>
      </c>
      <c r="X34" s="492"/>
      <c r="Y34" s="525">
        <v>41.256469031228995</v>
      </c>
      <c r="Z34" s="492"/>
      <c r="AA34" s="576">
        <v>91.299906345256005</v>
      </c>
      <c r="AB34" s="494"/>
    </row>
    <row r="35" spans="1:28" s="495" customFormat="1" ht="12.75" customHeight="1">
      <c r="A35" s="491" t="s">
        <v>108</v>
      </c>
      <c r="B35" s="492"/>
      <c r="C35" s="550">
        <v>4.2280200000000008</v>
      </c>
      <c r="D35" s="492"/>
      <c r="E35" s="575">
        <v>4.3544200000000002</v>
      </c>
      <c r="F35" s="547"/>
      <c r="G35" s="676">
        <v>20.112573099415236</v>
      </c>
      <c r="H35" s="492"/>
      <c r="I35" s="550">
        <v>3.1100700000000003</v>
      </c>
      <c r="J35" s="547"/>
      <c r="K35" s="575">
        <v>1.4579200000000001</v>
      </c>
      <c r="L35" s="547"/>
      <c r="M35" s="550" t="s">
        <v>283</v>
      </c>
      <c r="N35" s="492"/>
      <c r="O35" s="575" t="s">
        <v>283</v>
      </c>
      <c r="P35" s="547"/>
      <c r="Q35" s="493">
        <v>113.46915021205299</v>
      </c>
      <c r="R35" s="492"/>
      <c r="S35" s="577">
        <v>101.129691615452</v>
      </c>
      <c r="T35" s="492"/>
      <c r="U35" s="493">
        <v>56.366576958075001</v>
      </c>
      <c r="V35" s="492"/>
      <c r="W35" s="577">
        <v>29.629883669885999</v>
      </c>
      <c r="X35" s="492"/>
      <c r="Y35" s="493">
        <v>57.102573253977994</v>
      </c>
      <c r="Z35" s="492"/>
      <c r="AA35" s="577">
        <v>71.499807945565991</v>
      </c>
      <c r="AB35" s="494"/>
    </row>
    <row r="36" spans="1:28" s="495" customFormat="1" ht="12.75" customHeight="1">
      <c r="A36" s="498" t="s">
        <v>269</v>
      </c>
      <c r="B36" s="497"/>
      <c r="C36" s="564">
        <v>21930.90984</v>
      </c>
      <c r="D36" s="497"/>
      <c r="E36" s="563">
        <v>22113.05903</v>
      </c>
      <c r="F36" s="552"/>
      <c r="G36" s="675">
        <v>5.6710560975883357</v>
      </c>
      <c r="H36" s="497"/>
      <c r="I36" s="564">
        <v>15993.769179999999</v>
      </c>
      <c r="J36" s="552"/>
      <c r="K36" s="563">
        <v>15724.718510000001</v>
      </c>
      <c r="L36" s="552"/>
      <c r="M36" s="564">
        <v>1845.8043600000001</v>
      </c>
      <c r="N36" s="497"/>
      <c r="O36" s="563">
        <v>1845.66497</v>
      </c>
      <c r="P36" s="552"/>
      <c r="Q36" s="502">
        <v>96.514529791407</v>
      </c>
      <c r="R36" s="497"/>
      <c r="S36" s="536">
        <v>94.869610228718003</v>
      </c>
      <c r="T36" s="497"/>
      <c r="U36" s="502">
        <v>66.968755766425005</v>
      </c>
      <c r="V36" s="497"/>
      <c r="W36" s="536">
        <v>65.366513959936995</v>
      </c>
      <c r="X36" s="497"/>
      <c r="Y36" s="502">
        <v>29.545774024982002</v>
      </c>
      <c r="Z36" s="497"/>
      <c r="AA36" s="536">
        <v>29.503096268779998</v>
      </c>
      <c r="AB36" s="494"/>
    </row>
    <row r="37" spans="1:28" s="501" customFormat="1" ht="12.75" customHeight="1">
      <c r="A37" s="499"/>
      <c r="B37" s="500"/>
      <c r="C37" s="564"/>
      <c r="D37" s="500"/>
      <c r="E37" s="563"/>
      <c r="F37" s="565"/>
      <c r="G37" s="675"/>
      <c r="H37" s="500"/>
      <c r="I37" s="564"/>
      <c r="J37" s="565"/>
      <c r="K37" s="563"/>
      <c r="L37" s="565"/>
      <c r="M37" s="564"/>
      <c r="N37" s="500"/>
      <c r="O37" s="563"/>
      <c r="P37" s="565"/>
      <c r="Q37" s="502"/>
      <c r="R37" s="500"/>
      <c r="S37" s="536"/>
      <c r="T37" s="500"/>
      <c r="U37" s="502"/>
      <c r="V37" s="500"/>
      <c r="W37" s="536"/>
      <c r="X37" s="500"/>
      <c r="Y37" s="502"/>
      <c r="Z37" s="500"/>
      <c r="AA37" s="536"/>
    </row>
    <row r="38" spans="1:28" s="495" customFormat="1" ht="12.75" customHeight="1">
      <c r="A38" s="498" t="s">
        <v>277</v>
      </c>
      <c r="B38" s="497"/>
      <c r="C38" s="564">
        <v>773.79468999999995</v>
      </c>
      <c r="D38" s="497"/>
      <c r="E38" s="563">
        <v>744.71571999999992</v>
      </c>
      <c r="F38" s="552"/>
      <c r="G38" s="675">
        <v>-1.295610040014785</v>
      </c>
      <c r="H38" s="497"/>
      <c r="I38" s="564">
        <v>500.79975999999999</v>
      </c>
      <c r="J38" s="552"/>
      <c r="K38" s="563">
        <v>490.22692000000001</v>
      </c>
      <c r="L38" s="552"/>
      <c r="M38" s="564">
        <v>74.31074000000001</v>
      </c>
      <c r="N38" s="497"/>
      <c r="O38" s="563">
        <v>58.049769999999995</v>
      </c>
      <c r="P38" s="552"/>
      <c r="Q38" s="502">
        <v>93.537926216259009</v>
      </c>
      <c r="R38" s="497"/>
      <c r="S38" s="536">
        <v>96.781186557441998</v>
      </c>
      <c r="T38" s="497"/>
      <c r="U38" s="502">
        <v>61.061403064569994</v>
      </c>
      <c r="V38" s="497"/>
      <c r="W38" s="536">
        <v>62.136836549081998</v>
      </c>
      <c r="X38" s="497"/>
      <c r="Y38" s="502">
        <v>32.476523151687999</v>
      </c>
      <c r="Z38" s="497"/>
      <c r="AA38" s="536">
        <v>34.644350008358998</v>
      </c>
      <c r="AB38" s="494"/>
    </row>
    <row r="39" spans="1:28" s="501" customFormat="1" ht="12.75" customHeight="1">
      <c r="A39" s="499"/>
      <c r="B39" s="500"/>
      <c r="C39" s="564"/>
      <c r="D39" s="500"/>
      <c r="E39" s="563"/>
      <c r="F39" s="565"/>
      <c r="G39" s="675"/>
      <c r="H39" s="500"/>
      <c r="I39" s="564"/>
      <c r="J39" s="565"/>
      <c r="K39" s="563"/>
      <c r="L39" s="565"/>
      <c r="M39" s="564"/>
      <c r="N39" s="500"/>
      <c r="O39" s="563"/>
      <c r="P39" s="565"/>
      <c r="Q39" s="502"/>
      <c r="R39" s="500"/>
      <c r="S39" s="536"/>
      <c r="T39" s="500"/>
      <c r="U39" s="502"/>
      <c r="V39" s="500"/>
      <c r="W39" s="536"/>
      <c r="X39" s="500"/>
      <c r="Y39" s="502"/>
      <c r="Z39" s="500"/>
      <c r="AA39" s="536"/>
    </row>
    <row r="40" spans="1:28" s="495" customFormat="1" ht="12.75" customHeight="1">
      <c r="A40" s="498" t="s">
        <v>271</v>
      </c>
      <c r="B40" s="497"/>
      <c r="C40" s="564">
        <v>3974.8073799999997</v>
      </c>
      <c r="D40" s="497"/>
      <c r="E40" s="563">
        <v>4184.6265400000002</v>
      </c>
      <c r="F40" s="552"/>
      <c r="G40" s="675">
        <v>4.7487471089541549</v>
      </c>
      <c r="H40" s="497"/>
      <c r="I40" s="564">
        <v>3537.6656800000001</v>
      </c>
      <c r="J40" s="552"/>
      <c r="K40" s="563">
        <v>3849.9802200000004</v>
      </c>
      <c r="L40" s="552"/>
      <c r="M40" s="564">
        <v>127.76636999999999</v>
      </c>
      <c r="N40" s="497"/>
      <c r="O40" s="563">
        <v>149.56323999999998</v>
      </c>
      <c r="P40" s="552"/>
      <c r="Q40" s="502">
        <v>97.366795270490002</v>
      </c>
      <c r="R40" s="497"/>
      <c r="S40" s="536">
        <v>97.861871352679003</v>
      </c>
      <c r="T40" s="497"/>
      <c r="U40" s="502">
        <v>62.741306012840006</v>
      </c>
      <c r="V40" s="497"/>
      <c r="W40" s="536">
        <v>62.334016095282998</v>
      </c>
      <c r="X40" s="497"/>
      <c r="Y40" s="502">
        <v>34.625489257650997</v>
      </c>
      <c r="Z40" s="497"/>
      <c r="AA40" s="536">
        <v>35.527855257397</v>
      </c>
      <c r="AB40" s="494"/>
    </row>
    <row r="41" spans="1:28" s="501" customFormat="1" ht="12.75" customHeight="1">
      <c r="A41" s="499"/>
      <c r="B41" s="500"/>
      <c r="C41" s="550"/>
      <c r="D41" s="500"/>
      <c r="E41" s="563"/>
      <c r="F41" s="565"/>
      <c r="G41" s="678"/>
      <c r="H41" s="500"/>
      <c r="I41" s="550"/>
      <c r="J41" s="565"/>
      <c r="K41" s="563"/>
      <c r="L41" s="565"/>
      <c r="M41" s="550"/>
      <c r="N41" s="500"/>
      <c r="O41" s="563"/>
      <c r="P41" s="565"/>
      <c r="Q41" s="493"/>
      <c r="R41" s="500"/>
      <c r="S41" s="536"/>
      <c r="T41" s="500"/>
      <c r="U41" s="493"/>
      <c r="V41" s="500"/>
      <c r="W41" s="536"/>
      <c r="X41" s="500"/>
      <c r="Y41" s="493"/>
      <c r="Z41" s="500"/>
      <c r="AA41" s="536"/>
    </row>
    <row r="42" spans="1:28" s="495" customFormat="1" ht="12.75" customHeight="1" thickBot="1">
      <c r="A42" s="530" t="s">
        <v>273</v>
      </c>
      <c r="B42" s="497"/>
      <c r="C42" s="556">
        <v>-5564.7071399999995</v>
      </c>
      <c r="D42" s="497"/>
      <c r="E42" s="555">
        <v>-6695.1501699999999</v>
      </c>
      <c r="F42" s="552"/>
      <c r="G42" s="673" t="s">
        <v>258</v>
      </c>
      <c r="H42" s="497"/>
      <c r="I42" s="556" t="s">
        <v>283</v>
      </c>
      <c r="J42" s="552"/>
      <c r="K42" s="555" t="s">
        <v>283</v>
      </c>
      <c r="L42" s="552"/>
      <c r="M42" s="556" t="s">
        <v>283</v>
      </c>
      <c r="N42" s="497"/>
      <c r="O42" s="555" t="s">
        <v>283</v>
      </c>
      <c r="P42" s="552"/>
      <c r="Q42" s="669">
        <v>0</v>
      </c>
      <c r="R42" s="497"/>
      <c r="S42" s="668">
        <v>0</v>
      </c>
      <c r="T42" s="497"/>
      <c r="U42" s="669">
        <v>0</v>
      </c>
      <c r="V42" s="497"/>
      <c r="W42" s="668">
        <v>0</v>
      </c>
      <c r="X42" s="497"/>
      <c r="Y42" s="669">
        <v>0</v>
      </c>
      <c r="Z42" s="497"/>
      <c r="AA42" s="668">
        <v>0</v>
      </c>
      <c r="AB42" s="494"/>
    </row>
    <row r="43" spans="1:28" s="495" customFormat="1" ht="12.75" customHeight="1" thickBot="1">
      <c r="A43" s="531" t="s">
        <v>201</v>
      </c>
      <c r="B43" s="503"/>
      <c r="C43" s="559">
        <v>51596.764130000003</v>
      </c>
      <c r="D43" s="503"/>
      <c r="E43" s="557">
        <v>51535.215479999999</v>
      </c>
      <c r="F43" s="558"/>
      <c r="G43" s="679">
        <v>3.1311224935160453</v>
      </c>
      <c r="H43" s="503"/>
      <c r="I43" s="559">
        <v>46429.589820000001</v>
      </c>
      <c r="J43" s="558"/>
      <c r="K43" s="557">
        <v>46588.127829999998</v>
      </c>
      <c r="L43" s="558"/>
      <c r="M43" s="559">
        <v>5602.7324400000007</v>
      </c>
      <c r="N43" s="503"/>
      <c r="O43" s="557">
        <v>5370.1579699999993</v>
      </c>
      <c r="P43" s="558"/>
      <c r="Q43" s="532">
        <v>94.614190240115008</v>
      </c>
      <c r="R43" s="503"/>
      <c r="S43" s="537">
        <v>94.290529961396999</v>
      </c>
      <c r="T43" s="503"/>
      <c r="U43" s="532">
        <v>66.166990617622005</v>
      </c>
      <c r="V43" s="503"/>
      <c r="W43" s="537">
        <v>65.631462787201002</v>
      </c>
      <c r="X43" s="503"/>
      <c r="Y43" s="532">
        <v>28.447199622493002</v>
      </c>
      <c r="Z43" s="503"/>
      <c r="AA43" s="537">
        <v>28.659067174196</v>
      </c>
      <c r="AB43" s="494"/>
    </row>
    <row r="44" spans="1:28" s="495" customFormat="1" ht="12.75" customHeight="1">
      <c r="B44" s="615"/>
      <c r="C44" s="494"/>
      <c r="D44" s="615"/>
      <c r="E44" s="494"/>
      <c r="F44" s="615"/>
      <c r="G44" s="494"/>
      <c r="H44" s="615"/>
      <c r="I44" s="494"/>
      <c r="J44" s="615"/>
      <c r="K44" s="494"/>
      <c r="L44" s="615"/>
      <c r="M44" s="494"/>
      <c r="N44" s="615"/>
      <c r="O44" s="494"/>
      <c r="P44" s="615"/>
      <c r="Q44" s="494"/>
      <c r="R44" s="615"/>
      <c r="S44" s="494"/>
      <c r="T44" s="615"/>
      <c r="U44" s="494"/>
      <c r="V44" s="615"/>
      <c r="W44" s="494"/>
      <c r="X44" s="615"/>
      <c r="Y44" s="494"/>
      <c r="Z44" s="615"/>
      <c r="AA44" s="494"/>
      <c r="AB44" s="494"/>
    </row>
    <row r="45" spans="1:28" s="495" customFormat="1" ht="12.75" customHeight="1">
      <c r="A45" s="617" t="s">
        <v>202</v>
      </c>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row>
    <row r="46" spans="1:28" s="495" customFormat="1" ht="12.75" customHeight="1">
      <c r="A46" s="617" t="s">
        <v>260</v>
      </c>
      <c r="B46" s="494"/>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row>
    <row r="47" spans="1:28" s="495" customFormat="1" ht="12.75" customHeight="1">
      <c r="A47" s="617" t="s">
        <v>284</v>
      </c>
      <c r="B47" s="494"/>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row>
    <row r="48" spans="1:28" s="495" customFormat="1" ht="12.75" customHeight="1">
      <c r="A48" s="617" t="s">
        <v>276</v>
      </c>
      <c r="B48" s="494"/>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row>
    <row r="49" spans="1:40" s="495" customFormat="1" ht="12.75" customHeight="1">
      <c r="A49" s="617" t="s">
        <v>268</v>
      </c>
    </row>
    <row r="50" spans="1:40" s="616" customFormat="1" ht="12.75" customHeight="1">
      <c r="A50" s="616" t="s">
        <v>235</v>
      </c>
    </row>
    <row r="51" spans="1:40" s="616" customFormat="1" ht="12.75" customHeight="1">
      <c r="A51" s="617" t="s">
        <v>285</v>
      </c>
    </row>
    <row r="52" spans="1:40" s="616" customFormat="1" ht="12.75" customHeight="1">
      <c r="A52" s="617" t="s">
        <v>282</v>
      </c>
    </row>
    <row r="53" spans="1:40" s="495" customFormat="1" ht="12.75" customHeight="1">
      <c r="A53" s="617" t="s">
        <v>272</v>
      </c>
    </row>
    <row r="54" spans="1:40" s="495" customFormat="1" ht="12.75" customHeight="1">
      <c r="A54" s="617" t="s">
        <v>274</v>
      </c>
    </row>
    <row r="55" spans="1:40" ht="12.75" customHeight="1">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row>
    <row r="56" spans="1:40">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row>
    <row r="57" spans="1:40">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c r="Z57" s="489"/>
      <c r="AA57" s="489"/>
      <c r="AB57" s="489"/>
    </row>
    <row r="58" spans="1:40">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row>
    <row r="59" spans="1:40">
      <c r="B59" s="489"/>
      <c r="C59" s="489"/>
      <c r="D59" s="489"/>
      <c r="E59" s="489"/>
      <c r="F59" s="489"/>
      <c r="G59" s="489"/>
      <c r="H59" s="489"/>
      <c r="I59" s="489"/>
      <c r="J59" s="489"/>
      <c r="K59" s="489"/>
      <c r="L59" s="489"/>
      <c r="M59" s="489"/>
      <c r="N59" s="489"/>
      <c r="O59" s="489"/>
      <c r="P59" s="489"/>
      <c r="Q59" s="489"/>
      <c r="R59" s="489"/>
      <c r="S59" s="489"/>
      <c r="T59" s="489"/>
      <c r="U59" s="489"/>
      <c r="V59" s="489"/>
      <c r="W59" s="489"/>
      <c r="X59" s="489"/>
      <c r="Y59" s="489"/>
      <c r="Z59" s="489"/>
      <c r="AA59" s="489"/>
      <c r="AB59" s="489"/>
    </row>
    <row r="60" spans="1:40">
      <c r="B60" s="489"/>
      <c r="C60" s="489"/>
      <c r="D60" s="489"/>
      <c r="E60" s="489"/>
      <c r="F60" s="489"/>
      <c r="G60" s="489"/>
      <c r="H60" s="489"/>
      <c r="I60" s="489"/>
      <c r="J60" s="489"/>
      <c r="K60" s="489"/>
      <c r="L60" s="489"/>
      <c r="M60" s="489"/>
      <c r="N60" s="489"/>
      <c r="O60" s="489"/>
      <c r="P60" s="489"/>
      <c r="Q60" s="489"/>
      <c r="R60" s="489"/>
      <c r="S60" s="489"/>
      <c r="T60" s="489"/>
      <c r="U60" s="489"/>
      <c r="V60" s="489"/>
      <c r="W60" s="489"/>
      <c r="X60" s="489"/>
      <c r="Y60" s="489"/>
      <c r="Z60" s="489"/>
      <c r="AA60" s="489"/>
      <c r="AB60" s="489"/>
    </row>
    <row r="61" spans="1:40" ht="12">
      <c r="B61" s="489"/>
      <c r="C61" s="489"/>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row>
    <row r="62" spans="1:40" ht="12">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row>
    <row r="63" spans="1:40" ht="12">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c r="AN63" s="489"/>
    </row>
    <row r="64" spans="1:40" ht="12">
      <c r="B64" s="489"/>
      <c r="C64" s="489"/>
      <c r="D64" s="489"/>
      <c r="E64" s="489"/>
      <c r="F64" s="489"/>
      <c r="G64" s="489"/>
      <c r="H64" s="489"/>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row>
    <row r="65" spans="2:40" ht="12">
      <c r="B65" s="489"/>
      <c r="C65" s="489"/>
      <c r="D65" s="489"/>
      <c r="E65" s="489"/>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row>
    <row r="66" spans="2:40" ht="12">
      <c r="B66" s="489"/>
      <c r="C66" s="489"/>
      <c r="D66" s="489"/>
      <c r="E66" s="489"/>
      <c r="F66" s="489"/>
      <c r="G66" s="489"/>
      <c r="H66" s="489"/>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row>
    <row r="67" spans="2:40" ht="12">
      <c r="B67" s="489"/>
      <c r="C67" s="489"/>
      <c r="D67" s="489"/>
      <c r="E67" s="489"/>
      <c r="F67" s="489"/>
      <c r="G67" s="489"/>
      <c r="H67" s="489"/>
      <c r="I67" s="489"/>
      <c r="J67" s="489"/>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row>
    <row r="68" spans="2:40" ht="12">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row>
    <row r="69" spans="2:40" ht="12">
      <c r="B69" s="489"/>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row>
    <row r="70" spans="2:40" ht="12">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row>
    <row r="71" spans="2:40" ht="12">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c r="AL71" s="489"/>
      <c r="AM71" s="489"/>
      <c r="AN71" s="489"/>
    </row>
    <row r="72" spans="2:40" ht="12">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c r="AK72" s="489"/>
      <c r="AL72" s="489"/>
      <c r="AM72" s="489"/>
      <c r="AN72" s="489"/>
    </row>
    <row r="73" spans="2:40" ht="12">
      <c r="B73" s="489"/>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row>
    <row r="74" spans="2:40" ht="12">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row>
    <row r="75" spans="2:40" ht="12">
      <c r="B75" s="489"/>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J75" s="489"/>
      <c r="AK75" s="489"/>
      <c r="AL75" s="489"/>
      <c r="AM75" s="489"/>
      <c r="AN75" s="489"/>
    </row>
    <row r="76" spans="2:40" ht="12">
      <c r="B76" s="489"/>
      <c r="C76" s="489"/>
      <c r="D76" s="489"/>
      <c r="E76" s="489"/>
      <c r="F76" s="489"/>
      <c r="G76" s="489"/>
      <c r="H76" s="489"/>
      <c r="I76" s="489"/>
      <c r="J76" s="489"/>
      <c r="K76" s="489"/>
      <c r="L76" s="489"/>
      <c r="M76" s="489"/>
      <c r="N76" s="489"/>
      <c r="O76" s="489"/>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89"/>
      <c r="AM76" s="489"/>
      <c r="AN76" s="489"/>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7"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Y50"/>
  <sheetViews>
    <sheetView showGridLines="0" zoomScaleNormal="100" zoomScaleSheetLayoutView="75" workbookViewId="0">
      <pane xSplit="1" ySplit="4" topLeftCell="B5" activePane="bottomRight" state="frozen"/>
      <selection pane="topRight" activeCell="B1" sqref="B1"/>
      <selection pane="bottomLeft" activeCell="A7" sqref="A7"/>
      <selection pane="bottomRight"/>
    </sheetView>
  </sheetViews>
  <sheetFormatPr baseColWidth="10" defaultColWidth="9.140625" defaultRowHeight="12.75"/>
  <cols>
    <col min="1" max="1" width="69.7109375" style="25" customWidth="1"/>
    <col min="2" max="2" width="2.7109375" style="25" customWidth="1"/>
    <col min="3" max="3" width="8.7109375" style="51" customWidth="1"/>
    <col min="4" max="4" width="2.7109375" style="25" customWidth="1"/>
    <col min="5" max="5" width="8.7109375" style="51" customWidth="1"/>
    <col min="6" max="6" width="2.7109375" style="25" customWidth="1"/>
    <col min="7" max="7" width="8.7109375" style="51" customWidth="1"/>
    <col min="8" max="8" width="2.7109375" style="25" customWidth="1"/>
    <col min="9" max="9" width="8.7109375" style="51" customWidth="1"/>
    <col min="10" max="10" width="2.7109375" style="25" customWidth="1"/>
    <col min="11" max="11" width="8.7109375" style="51" customWidth="1"/>
    <col min="12" max="12" width="2.7109375" style="25" customWidth="1"/>
    <col min="13" max="13" width="8.7109375" style="51" customWidth="1"/>
    <col min="14" max="14" width="2.7109375" style="25" customWidth="1"/>
    <col min="15" max="15" width="8.7109375" style="51" customWidth="1"/>
    <col min="16" max="16" width="2.7109375" style="25" customWidth="1"/>
    <col min="17" max="17" width="8.7109375" style="51" customWidth="1"/>
    <col min="18" max="18" width="2.7109375" style="25" customWidth="1"/>
    <col min="19" max="19" width="8.7109375" style="51" customWidth="1"/>
    <col min="20" max="20" width="2.7109375" style="25" customWidth="1"/>
    <col min="21" max="21" width="8.7109375" style="51" customWidth="1"/>
    <col min="22" max="22" width="2.7109375" style="25" customWidth="1"/>
    <col min="23" max="23" width="8.7109375" style="6" customWidth="1"/>
    <col min="24" max="24" width="2" style="4" customWidth="1"/>
    <col min="25" max="25" width="3.42578125" style="6" customWidth="1"/>
    <col min="26" max="16384" width="9.140625" style="4"/>
  </cols>
  <sheetData>
    <row r="1" spans="1:87" s="8" customFormat="1" ht="18">
      <c r="A1" s="213" t="s">
        <v>172</v>
      </c>
      <c r="B1" s="213"/>
      <c r="C1" s="9"/>
      <c r="D1" s="213"/>
      <c r="F1" s="213"/>
      <c r="G1" s="9"/>
      <c r="H1" s="213"/>
      <c r="J1" s="213"/>
      <c r="L1" s="213"/>
      <c r="M1" s="9"/>
      <c r="N1" s="213"/>
      <c r="O1" s="17"/>
      <c r="P1" s="213"/>
      <c r="Q1" s="17"/>
      <c r="R1" s="213"/>
      <c r="S1" s="17"/>
      <c r="T1" s="213"/>
      <c r="U1" s="9"/>
      <c r="V1" s="213"/>
      <c r="W1" s="19"/>
      <c r="X1" s="9"/>
      <c r="Y1" s="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8" t="s">
        <v>158</v>
      </c>
      <c r="B2" s="68"/>
      <c r="C2" s="9"/>
      <c r="D2" s="68"/>
      <c r="F2" s="68"/>
      <c r="G2" s="9"/>
      <c r="H2" s="68"/>
      <c r="J2" s="68"/>
      <c r="L2" s="68"/>
      <c r="M2" s="9"/>
      <c r="N2" s="68"/>
      <c r="O2" s="9"/>
      <c r="P2" s="68"/>
      <c r="Q2" s="9"/>
      <c r="R2" s="68"/>
      <c r="S2" s="9"/>
      <c r="T2" s="68"/>
      <c r="U2" s="9"/>
      <c r="V2" s="68"/>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5" customFormat="1" ht="9" customHeight="1" thickBot="1">
      <c r="C3" s="50"/>
      <c r="E3" s="50"/>
      <c r="G3" s="50"/>
      <c r="I3" s="50"/>
      <c r="K3" s="50"/>
      <c r="M3" s="50"/>
      <c r="O3" s="50"/>
      <c r="Q3" s="50"/>
      <c r="S3" s="50"/>
      <c r="U3" s="50"/>
      <c r="W3" s="38"/>
      <c r="Y3" s="38"/>
    </row>
    <row r="4" spans="1:87" ht="15" customHeight="1" thickBot="1">
      <c r="A4" s="308" t="s">
        <v>143</v>
      </c>
      <c r="B4" s="418"/>
      <c r="C4" s="309" t="str">
        <f>'Allianz Group'!C4</f>
        <v>1Q15</v>
      </c>
      <c r="D4" s="418"/>
      <c r="E4" s="309" t="str">
        <f>'Allianz Group'!E4</f>
        <v>2Q15</v>
      </c>
      <c r="F4" s="418"/>
      <c r="G4" s="309" t="str">
        <f>'Allianz Group'!G4</f>
        <v>3Q15</v>
      </c>
      <c r="H4" s="418"/>
      <c r="I4" s="309" t="str">
        <f>'Allianz Group'!I4</f>
        <v>4Q15</v>
      </c>
      <c r="J4" s="418"/>
      <c r="K4" s="350">
        <f>'Allianz Group'!K4</f>
        <v>2015</v>
      </c>
      <c r="L4" s="418"/>
      <c r="M4" s="309" t="str">
        <f>'Allianz Group'!M4</f>
        <v>1Q16</v>
      </c>
      <c r="N4" s="418"/>
      <c r="O4" s="309" t="str">
        <f>'Allianz Group'!O4</f>
        <v>2Q16</v>
      </c>
      <c r="P4" s="418"/>
      <c r="Q4" s="309" t="str">
        <f>'Allianz Group'!Q4</f>
        <v>3Q16</v>
      </c>
      <c r="R4" s="418"/>
      <c r="S4" s="309" t="str">
        <f>'Allianz Group'!S4</f>
        <v>4Q16</v>
      </c>
      <c r="T4" s="418"/>
      <c r="U4" s="350">
        <f>'Allianz Group'!U4</f>
        <v>2016</v>
      </c>
      <c r="V4" s="431"/>
      <c r="W4" s="350" t="str">
        <f>'Allianz Group'!W4</f>
        <v>∆ 16 / 15</v>
      </c>
      <c r="X4" s="350"/>
      <c r="Y4" s="57"/>
    </row>
    <row r="5" spans="1:87">
      <c r="A5" s="26" t="s">
        <v>25</v>
      </c>
      <c r="B5" s="363"/>
      <c r="C5" s="32">
        <v>18821.668369999999</v>
      </c>
      <c r="D5" s="363"/>
      <c r="E5" s="32">
        <v>16718.815289999999</v>
      </c>
      <c r="F5" s="363"/>
      <c r="G5" s="32">
        <v>14313.245830000007</v>
      </c>
      <c r="H5" s="363"/>
      <c r="I5" s="32">
        <v>17048.846559999998</v>
      </c>
      <c r="J5" s="363"/>
      <c r="K5" s="419">
        <f t="shared" ref="K5:K27" si="0">SUM(C5:I5)</f>
        <v>66902.576050000003</v>
      </c>
      <c r="L5" s="363"/>
      <c r="M5" s="32">
        <v>16684.785749999999</v>
      </c>
      <c r="N5" s="363"/>
      <c r="O5" s="32">
        <v>16283.562130000002</v>
      </c>
      <c r="P5" s="363"/>
      <c r="Q5" s="32">
        <v>14536.147000000004</v>
      </c>
      <c r="R5" s="363"/>
      <c r="S5" s="32">
        <v>17131.220219999996</v>
      </c>
      <c r="T5" s="363"/>
      <c r="U5" s="419">
        <f>SUM(M5:S5)</f>
        <v>64635.715100000001</v>
      </c>
      <c r="V5" s="380"/>
      <c r="W5" s="358">
        <f>IFERROR(IF((OR((U5/K5)-1&lt;-Index!$H$4,(U5/K5)-1&gt;Index!$H$4,AND(U5&lt;0,K5&gt;0),AND(U5&gt;0,K5&lt;0))),"n.m.",(U5/K5)-1),"n.m.")</f>
        <v>-3.388301443438968E-2</v>
      </c>
      <c r="X5" s="358"/>
      <c r="Y5" s="57"/>
    </row>
    <row r="6" spans="1:87">
      <c r="A6" s="234" t="s">
        <v>19</v>
      </c>
      <c r="B6" s="39"/>
      <c r="C6" s="405">
        <v>-153.56792000000002</v>
      </c>
      <c r="D6" s="39"/>
      <c r="E6" s="405">
        <v>-263.09947</v>
      </c>
      <c r="F6" s="39"/>
      <c r="G6" s="405">
        <v>-165.79010999999997</v>
      </c>
      <c r="H6" s="39"/>
      <c r="I6" s="405">
        <v>-164.56057999999996</v>
      </c>
      <c r="J6" s="39"/>
      <c r="K6" s="420">
        <f t="shared" si="0"/>
        <v>-747.01807999999994</v>
      </c>
      <c r="L6" s="39"/>
      <c r="M6" s="405">
        <v>-176.37682999999998</v>
      </c>
      <c r="N6" s="39"/>
      <c r="O6" s="405">
        <v>-158.37056000000001</v>
      </c>
      <c r="P6" s="39"/>
      <c r="Q6" s="405">
        <v>-158.31754000000001</v>
      </c>
      <c r="R6" s="39"/>
      <c r="S6" s="405">
        <v>-170.54471000000001</v>
      </c>
      <c r="T6" s="39"/>
      <c r="U6" s="420">
        <f>SUM(M6:S6)</f>
        <v>-663.60964000000001</v>
      </c>
      <c r="V6" s="382"/>
      <c r="W6" s="354">
        <f>IFERROR(IF((OR((U6/K6)-1&lt;-Index!$H$4,(U6/K6)-1&gt;Index!$H$4,AND(U6&lt;0,K6&gt;0),AND(U6&gt;0,K6&lt;0))),"n.m.",(U6/K6)-1),"n.m.")</f>
        <v>-0.11165518242878392</v>
      </c>
      <c r="X6" s="432"/>
      <c r="Y6" s="57"/>
    </row>
    <row r="7" spans="1:87">
      <c r="A7" s="365" t="s">
        <v>243</v>
      </c>
      <c r="B7" s="39"/>
      <c r="C7" s="406">
        <v>-73.081220000000002</v>
      </c>
      <c r="D7" s="39"/>
      <c r="E7" s="406">
        <v>-61.832579999999979</v>
      </c>
      <c r="F7" s="39"/>
      <c r="G7" s="406">
        <v>-100.06112000000005</v>
      </c>
      <c r="H7" s="39"/>
      <c r="I7" s="406">
        <v>-74.051649999999967</v>
      </c>
      <c r="J7" s="39"/>
      <c r="K7" s="421">
        <f t="shared" si="0"/>
        <v>-309.02656999999999</v>
      </c>
      <c r="L7" s="39"/>
      <c r="M7" s="406">
        <v>-209.91833</v>
      </c>
      <c r="N7" s="39"/>
      <c r="O7" s="406">
        <v>-67.142709999999994</v>
      </c>
      <c r="P7" s="39"/>
      <c r="Q7" s="406">
        <v>-137.45051999999998</v>
      </c>
      <c r="R7" s="39"/>
      <c r="S7" s="406">
        <v>-107.92510999999996</v>
      </c>
      <c r="T7" s="39"/>
      <c r="U7" s="421">
        <f>SUM(M7:S7)</f>
        <v>-522.43666999999994</v>
      </c>
      <c r="V7" s="382"/>
      <c r="W7" s="355">
        <f>IFERROR(IF((OR((U7/K7)-1&lt;-Index!$H$4,(U7/K7)-1&gt;Index!$H$4,AND(U7&lt;0,K7&gt;0),AND(U7&gt;0,K7&lt;0))),"n.m.",(U7/K7)-1),"n.m.")</f>
        <v>0.6905881911707461</v>
      </c>
      <c r="X7" s="433"/>
      <c r="Y7" s="57"/>
    </row>
    <row r="8" spans="1:87">
      <c r="A8" s="407" t="s">
        <v>26</v>
      </c>
      <c r="B8" s="39"/>
      <c r="C8" s="408">
        <f t="shared" ref="C8:U8" si="1">SUM(C5:C7)</f>
        <v>18595.019229999998</v>
      </c>
      <c r="D8" s="39"/>
      <c r="E8" s="408">
        <f t="shared" si="1"/>
        <v>16393.883239999999</v>
      </c>
      <c r="F8" s="39"/>
      <c r="G8" s="408">
        <f t="shared" si="1"/>
        <v>14047.394600000007</v>
      </c>
      <c r="H8" s="39"/>
      <c r="I8" s="408">
        <f t="shared" si="1"/>
        <v>16810.234329999996</v>
      </c>
      <c r="J8" s="39"/>
      <c r="K8" s="422">
        <f t="shared" si="1"/>
        <v>65846.531400000007</v>
      </c>
      <c r="L8" s="39"/>
      <c r="M8" s="408">
        <f t="shared" si="1"/>
        <v>16298.490589999998</v>
      </c>
      <c r="N8" s="39"/>
      <c r="O8" s="408">
        <f t="shared" si="1"/>
        <v>16058.048860000003</v>
      </c>
      <c r="P8" s="39"/>
      <c r="Q8" s="408">
        <f t="shared" si="1"/>
        <v>14240.378940000004</v>
      </c>
      <c r="R8" s="39"/>
      <c r="S8" s="408">
        <f t="shared" si="1"/>
        <v>16852.750399999997</v>
      </c>
      <c r="T8" s="39"/>
      <c r="U8" s="422">
        <f t="shared" si="1"/>
        <v>63449.668789999996</v>
      </c>
      <c r="V8" s="382"/>
      <c r="W8" s="434">
        <f>IFERROR(IF((OR((U8/K8)-1&lt;-Index!$H$4,(U8/K8)-1&gt;Index!$H$4,AND(U8&lt;0,K8&gt;0),AND(U8&gt;0,K8&lt;0))),"n.m.",(U8/K8)-1),"n.m.")</f>
        <v>-3.6400742135371034E-2</v>
      </c>
      <c r="X8" s="435"/>
      <c r="Y8" s="57"/>
    </row>
    <row r="9" spans="1:87">
      <c r="A9" s="365" t="s">
        <v>99</v>
      </c>
      <c r="B9" s="39"/>
      <c r="C9" s="406">
        <v>-11842.394759999999</v>
      </c>
      <c r="D9" s="39"/>
      <c r="E9" s="406">
        <v>-10683.531729999999</v>
      </c>
      <c r="F9" s="39"/>
      <c r="G9" s="406">
        <v>-8622.9477000000043</v>
      </c>
      <c r="H9" s="39"/>
      <c r="I9" s="406">
        <v>-10482.744969999992</v>
      </c>
      <c r="J9" s="39"/>
      <c r="K9" s="421">
        <f t="shared" si="0"/>
        <v>-41631.619159999995</v>
      </c>
      <c r="L9" s="39"/>
      <c r="M9" s="406">
        <v>-10202.486359999999</v>
      </c>
      <c r="N9" s="39"/>
      <c r="O9" s="406">
        <v>-10396.847819999999</v>
      </c>
      <c r="P9" s="39"/>
      <c r="Q9" s="406">
        <v>-8751.9217800000042</v>
      </c>
      <c r="R9" s="39"/>
      <c r="S9" s="406">
        <v>-10329.83135</v>
      </c>
      <c r="T9" s="39"/>
      <c r="U9" s="421">
        <f>SUM(M9:S9)</f>
        <v>-39681.087310000003</v>
      </c>
      <c r="V9" s="382"/>
      <c r="W9" s="355">
        <f>IFERROR(IF((OR((U9/K9)-1&lt;-Index!$H$4,(U9/K9)-1&gt;Index!$H$4,AND(U9&lt;0,K9&gt;0),AND(U9&gt;0,K9&lt;0))),"n.m.",(U9/K9)-1),"n.m.")</f>
        <v>-4.6852173644835737E-2</v>
      </c>
      <c r="X9" s="433"/>
      <c r="Y9" s="57"/>
    </row>
    <row r="10" spans="1:87" s="5" customFormat="1">
      <c r="A10" s="366" t="s">
        <v>3</v>
      </c>
      <c r="B10" s="363"/>
      <c r="C10" s="410">
        <f t="shared" ref="C10:U10" si="2">SUM(C8:C9)</f>
        <v>6752.6244699999988</v>
      </c>
      <c r="D10" s="363"/>
      <c r="E10" s="410">
        <f t="shared" si="2"/>
        <v>5710.3515100000004</v>
      </c>
      <c r="F10" s="363"/>
      <c r="G10" s="410">
        <f t="shared" si="2"/>
        <v>5424.4469000000026</v>
      </c>
      <c r="H10" s="363"/>
      <c r="I10" s="410">
        <f t="shared" si="2"/>
        <v>6327.4893600000032</v>
      </c>
      <c r="J10" s="363"/>
      <c r="K10" s="423">
        <f t="shared" si="2"/>
        <v>24214.912240000012</v>
      </c>
      <c r="L10" s="363"/>
      <c r="M10" s="410">
        <f t="shared" si="2"/>
        <v>6096.0042299999986</v>
      </c>
      <c r="N10" s="363"/>
      <c r="O10" s="410">
        <f t="shared" si="2"/>
        <v>5661.2010400000036</v>
      </c>
      <c r="P10" s="363"/>
      <c r="Q10" s="410">
        <f t="shared" si="2"/>
        <v>5488.4571599999999</v>
      </c>
      <c r="R10" s="363"/>
      <c r="S10" s="410">
        <f t="shared" si="2"/>
        <v>6522.9190499999968</v>
      </c>
      <c r="T10" s="363"/>
      <c r="U10" s="423">
        <f t="shared" si="2"/>
        <v>23768.581479999993</v>
      </c>
      <c r="V10" s="380"/>
      <c r="W10" s="356">
        <f>IFERROR(IF((OR((U10/K10)-1&lt;-Index!$H$4,(U10/K10)-1&gt;Index!$H$4,AND(U10&lt;0,K10&gt;0),AND(U10&gt;0,K10&lt;0))),"n.m.",(U10/K10)-1),"n.m.")</f>
        <v>-1.8432061845870984E-2</v>
      </c>
      <c r="X10" s="436"/>
      <c r="Y10" s="55"/>
    </row>
    <row r="11" spans="1:87">
      <c r="A11" s="318" t="s">
        <v>4</v>
      </c>
      <c r="B11" s="39"/>
      <c r="C11" s="409">
        <v>4481.6728600000006</v>
      </c>
      <c r="D11" s="39"/>
      <c r="E11" s="409">
        <v>4888.0087000000003</v>
      </c>
      <c r="F11" s="39"/>
      <c r="G11" s="409">
        <v>4583.3353399999996</v>
      </c>
      <c r="H11" s="39"/>
      <c r="I11" s="409">
        <v>4566.8333699999985</v>
      </c>
      <c r="J11" s="39"/>
      <c r="K11" s="424">
        <f>SUM(C11:I11)</f>
        <v>18519.850269999999</v>
      </c>
      <c r="L11" s="39"/>
      <c r="M11" s="409">
        <v>4525.4837200000002</v>
      </c>
      <c r="N11" s="39"/>
      <c r="O11" s="409">
        <v>4602.1216000000004</v>
      </c>
      <c r="P11" s="39"/>
      <c r="Q11" s="409">
        <v>4493.8936699999995</v>
      </c>
      <c r="R11" s="39"/>
      <c r="S11" s="409">
        <v>4582.4183599999997</v>
      </c>
      <c r="T11" s="39"/>
      <c r="U11" s="424">
        <f>SUM(M11:S11)</f>
        <v>18203.91735</v>
      </c>
      <c r="V11" s="382"/>
      <c r="W11" s="357">
        <f>IFERROR(IF((OR((U11/K11)-1&lt;-Index!$H$4,(U11/K11)-1&gt;Index!$H$4,AND(U11&lt;0,K11&gt;0),AND(U11&gt;0,K11&lt;0))),"n.m.",(U11/K11)-1),"n.m.")</f>
        <v>-1.7059150878329432E-2</v>
      </c>
      <c r="X11" s="437"/>
      <c r="Y11" s="57"/>
    </row>
    <row r="12" spans="1:87">
      <c r="A12" s="234" t="s">
        <v>30</v>
      </c>
      <c r="B12" s="39"/>
      <c r="C12" s="405">
        <v>584.63715999999999</v>
      </c>
      <c r="D12" s="39"/>
      <c r="E12" s="405">
        <v>-1272.27574</v>
      </c>
      <c r="F12" s="39"/>
      <c r="G12" s="405">
        <v>-1146.45145</v>
      </c>
      <c r="H12" s="39"/>
      <c r="I12" s="405">
        <v>-216.0164299999999</v>
      </c>
      <c r="J12" s="39"/>
      <c r="K12" s="420">
        <f t="shared" si="0"/>
        <v>-2050.10646</v>
      </c>
      <c r="L12" s="39"/>
      <c r="M12" s="405">
        <v>-267.23424999999997</v>
      </c>
      <c r="N12" s="39"/>
      <c r="O12" s="405">
        <v>-205.78467000000001</v>
      </c>
      <c r="P12" s="39"/>
      <c r="Q12" s="405">
        <v>-307.57147000000009</v>
      </c>
      <c r="R12" s="39"/>
      <c r="S12" s="405">
        <v>-231.42588999999998</v>
      </c>
      <c r="T12" s="39"/>
      <c r="U12" s="420">
        <f>SUM(M12:S12)</f>
        <v>-1012.0162800000001</v>
      </c>
      <c r="V12" s="382"/>
      <c r="W12" s="354">
        <f>IFERROR(IF((OR((U12/K12)-1&lt;-Index!$H$4,(U12/K12)-1&gt;Index!$H$4,AND(U12&lt;0,K12&gt;0),AND(U12&gt;0,K12&lt;0))),"n.m.",(U12/K12)-1),"n.m.")</f>
        <v>-0.50635915756296868</v>
      </c>
      <c r="X12" s="432"/>
      <c r="Y12" s="57"/>
    </row>
    <row r="13" spans="1:87">
      <c r="A13" s="234" t="s">
        <v>34</v>
      </c>
      <c r="B13" s="39"/>
      <c r="C13" s="405">
        <v>2437.9495400000001</v>
      </c>
      <c r="D13" s="39"/>
      <c r="E13" s="405">
        <v>1606.1383099999998</v>
      </c>
      <c r="F13" s="39"/>
      <c r="G13" s="405">
        <v>1209.2798599999996</v>
      </c>
      <c r="H13" s="39"/>
      <c r="I13" s="405">
        <v>1206.0093700000007</v>
      </c>
      <c r="J13" s="39"/>
      <c r="K13" s="420">
        <f t="shared" si="0"/>
        <v>6459.3770800000002</v>
      </c>
      <c r="L13" s="39"/>
      <c r="M13" s="405">
        <v>1967.19508</v>
      </c>
      <c r="N13" s="39"/>
      <c r="O13" s="405">
        <v>1146.8455800000002</v>
      </c>
      <c r="P13" s="39"/>
      <c r="Q13" s="405">
        <v>1647.3426499999991</v>
      </c>
      <c r="R13" s="39"/>
      <c r="S13" s="405">
        <v>1850.843890000001</v>
      </c>
      <c r="T13" s="39"/>
      <c r="U13" s="420">
        <f>SUM(M13:S13)</f>
        <v>6612.2272000000003</v>
      </c>
      <c r="V13" s="382"/>
      <c r="W13" s="354">
        <f>IFERROR(IF((OR((U13/K13)-1&lt;-Index!$H$4,(U13/K13)-1&gt;Index!$H$4,AND(U13&lt;0,K13&gt;0),AND(U13&gt;0,K13&lt;0))),"n.m.",(U13/K13)-1),"n.m.")</f>
        <v>2.3663291073881654E-2</v>
      </c>
      <c r="X13" s="432"/>
      <c r="Y13" s="57"/>
    </row>
    <row r="14" spans="1:87">
      <c r="A14" s="234" t="s">
        <v>20</v>
      </c>
      <c r="B14" s="39"/>
      <c r="C14" s="405">
        <v>346.67615000000001</v>
      </c>
      <c r="D14" s="39"/>
      <c r="E14" s="405">
        <v>332.23851999999999</v>
      </c>
      <c r="F14" s="39"/>
      <c r="G14" s="405">
        <v>318.15926999999999</v>
      </c>
      <c r="H14" s="39"/>
      <c r="I14" s="405">
        <v>333.66982000000007</v>
      </c>
      <c r="J14" s="39"/>
      <c r="K14" s="420">
        <f t="shared" si="0"/>
        <v>1330.7437600000001</v>
      </c>
      <c r="L14" s="39"/>
      <c r="M14" s="405">
        <v>318.55922999999996</v>
      </c>
      <c r="N14" s="39"/>
      <c r="O14" s="405">
        <v>360.49372000000005</v>
      </c>
      <c r="P14" s="39"/>
      <c r="Q14" s="405">
        <v>310.08810000000005</v>
      </c>
      <c r="R14" s="39"/>
      <c r="S14" s="405">
        <v>357.16994999999986</v>
      </c>
      <c r="T14" s="39"/>
      <c r="U14" s="420">
        <f>SUM(M14:S14)</f>
        <v>1346.3109999999999</v>
      </c>
      <c r="V14" s="382"/>
      <c r="W14" s="354">
        <f>IFERROR(IF((OR((U14/K14)-1&lt;-Index!$H$4,(U14/K14)-1&gt;Index!$H$4,AND(U14&lt;0,K14&gt;0),AND(U14&gt;0,K14&lt;0))),"n.m.",(U14/K14)-1),"n.m.")</f>
        <v>1.1698149912797495E-2</v>
      </c>
      <c r="X14" s="432"/>
      <c r="Y14" s="57"/>
    </row>
    <row r="15" spans="1:87">
      <c r="A15" s="365" t="s">
        <v>0</v>
      </c>
      <c r="B15" s="39"/>
      <c r="C15" s="406">
        <v>7.3602299999999996</v>
      </c>
      <c r="D15" s="39"/>
      <c r="E15" s="406">
        <v>0.31302000000000074</v>
      </c>
      <c r="F15" s="39"/>
      <c r="G15" s="406">
        <v>0.59292000000000034</v>
      </c>
      <c r="H15" s="39"/>
      <c r="I15" s="406">
        <v>0.70228999999999786</v>
      </c>
      <c r="J15" s="39"/>
      <c r="K15" s="421">
        <f t="shared" si="0"/>
        <v>8.9684599999999985</v>
      </c>
      <c r="L15" s="39"/>
      <c r="M15" s="406">
        <v>9.0230599999999992</v>
      </c>
      <c r="N15" s="39"/>
      <c r="O15" s="406">
        <v>0.40953000000000017</v>
      </c>
      <c r="P15" s="39"/>
      <c r="Q15" s="406">
        <v>59.193010000000008</v>
      </c>
      <c r="R15" s="39"/>
      <c r="S15" s="406">
        <v>1.2050699999999921</v>
      </c>
      <c r="T15" s="39"/>
      <c r="U15" s="421">
        <f>SUM(M15:S15)</f>
        <v>69.830669999999998</v>
      </c>
      <c r="V15" s="382"/>
      <c r="W15" s="355" t="str">
        <f>IFERROR(IF((OR((U15/K15)-1&lt;-Index!$H$4,(U15/K15)-1&gt;Index!$H$4,AND(U15&lt;0,K15&gt;0),AND(U15&gt;0,K15&lt;0))),"n.m.",(U15/K15)-1),"n.m.")</f>
        <v>n.m.</v>
      </c>
      <c r="X15" s="433"/>
      <c r="Y15" s="57"/>
    </row>
    <row r="16" spans="1:87">
      <c r="A16" s="366" t="s">
        <v>21</v>
      </c>
      <c r="B16" s="363"/>
      <c r="C16" s="411">
        <f t="shared" ref="C16:U16" si="3">SUM(C10:C15)</f>
        <v>14610.920409999999</v>
      </c>
      <c r="D16" s="363"/>
      <c r="E16" s="411">
        <f t="shared" si="3"/>
        <v>11264.774320000002</v>
      </c>
      <c r="F16" s="363"/>
      <c r="G16" s="411">
        <f t="shared" si="3"/>
        <v>10389.362840000002</v>
      </c>
      <c r="H16" s="363"/>
      <c r="I16" s="411">
        <f t="shared" si="3"/>
        <v>12218.687780000002</v>
      </c>
      <c r="J16" s="363"/>
      <c r="K16" s="425">
        <f t="shared" si="3"/>
        <v>48483.745350000005</v>
      </c>
      <c r="L16" s="363"/>
      <c r="M16" s="411">
        <f t="shared" si="3"/>
        <v>12649.031069999999</v>
      </c>
      <c r="N16" s="363"/>
      <c r="O16" s="411">
        <f t="shared" si="3"/>
        <v>11565.286800000007</v>
      </c>
      <c r="P16" s="363"/>
      <c r="Q16" s="411">
        <f t="shared" si="3"/>
        <v>11691.403119999999</v>
      </c>
      <c r="R16" s="363"/>
      <c r="S16" s="411">
        <f t="shared" si="3"/>
        <v>13083.130429999997</v>
      </c>
      <c r="T16" s="363"/>
      <c r="U16" s="425">
        <f t="shared" si="3"/>
        <v>48988.851419999999</v>
      </c>
      <c r="V16" s="380"/>
      <c r="W16" s="356">
        <f>IFERROR(IF((OR((U16/K16)-1&lt;-Index!$H$4,(U16/K16)-1&gt;Index!$H$4,AND(U16&lt;0,K16&gt;0),AND(U16&gt;0,K16&lt;0))),"n.m.",(U16/K16)-1),"n.m.")</f>
        <v>1.0418049726845124E-2</v>
      </c>
      <c r="X16" s="436"/>
      <c r="Y16" s="57"/>
    </row>
    <row r="17" spans="1:25">
      <c r="A17" s="318" t="s">
        <v>9</v>
      </c>
      <c r="B17" s="39"/>
      <c r="C17" s="409">
        <v>-5154.0313799999994</v>
      </c>
      <c r="D17" s="39"/>
      <c r="E17" s="409">
        <v>-4703.4963500000003</v>
      </c>
      <c r="F17" s="39"/>
      <c r="G17" s="409">
        <v>-4742.3303200000009</v>
      </c>
      <c r="H17" s="39"/>
      <c r="I17" s="409">
        <v>-6386.3532799999957</v>
      </c>
      <c r="J17" s="39"/>
      <c r="K17" s="424">
        <f t="shared" si="0"/>
        <v>-20986.211329999998</v>
      </c>
      <c r="L17" s="39"/>
      <c r="M17" s="409">
        <v>-5149.2439999999997</v>
      </c>
      <c r="N17" s="39"/>
      <c r="O17" s="409">
        <v>-4977.7506400000011</v>
      </c>
      <c r="P17" s="39"/>
      <c r="Q17" s="409">
        <v>-4930.8859400000001</v>
      </c>
      <c r="R17" s="39"/>
      <c r="S17" s="409">
        <v>-7526.4980499999983</v>
      </c>
      <c r="T17" s="39"/>
      <c r="U17" s="424">
        <f t="shared" ref="U17:U24" si="4">SUM(M17:S17)</f>
        <v>-22584.378629999999</v>
      </c>
      <c r="V17" s="382"/>
      <c r="W17" s="357">
        <f>IFERROR(IF((OR((U17/K17)-1&lt;-Index!$H$4,(U17/K17)-1&gt;Index!$H$4,AND(U17&lt;0,K17&gt;0),AND(U17&gt;0,K17&lt;0))),"n.m.",(U17/K17)-1),"n.m.")</f>
        <v>7.6153207211604013E-2</v>
      </c>
      <c r="X17" s="437"/>
      <c r="Y17" s="57"/>
    </row>
    <row r="18" spans="1:25">
      <c r="A18" s="234" t="s">
        <v>10</v>
      </c>
      <c r="B18" s="39"/>
      <c r="C18" s="405">
        <v>-5961.0513200000005</v>
      </c>
      <c r="D18" s="39"/>
      <c r="E18" s="405">
        <v>-3433.0773599999993</v>
      </c>
      <c r="F18" s="39"/>
      <c r="G18" s="405">
        <v>-1887.7575799999995</v>
      </c>
      <c r="H18" s="39"/>
      <c r="I18" s="405">
        <v>-2267.7036400000015</v>
      </c>
      <c r="J18" s="39"/>
      <c r="K18" s="420">
        <f t="shared" si="0"/>
        <v>-13549.589900000001</v>
      </c>
      <c r="L18" s="39"/>
      <c r="M18" s="405">
        <v>-4183.1382999999996</v>
      </c>
      <c r="N18" s="39"/>
      <c r="O18" s="405">
        <v>-3023.3931100000009</v>
      </c>
      <c r="P18" s="39"/>
      <c r="Q18" s="405">
        <v>-3581.4795999999997</v>
      </c>
      <c r="R18" s="39"/>
      <c r="S18" s="405">
        <v>-1689.4544399999995</v>
      </c>
      <c r="T18" s="39"/>
      <c r="U18" s="420">
        <f t="shared" si="4"/>
        <v>-12477.46545</v>
      </c>
      <c r="V18" s="382"/>
      <c r="W18" s="354">
        <f>IFERROR(IF((OR((U18/K18)-1&lt;-Index!$H$4,(U18/K18)-1&gt;Index!$H$4,AND(U18&lt;0,K18&gt;0),AND(U18&gt;0,K18&lt;0))),"n.m.",(U18/K18)-1),"n.m.")</f>
        <v>-7.912597044726799E-2</v>
      </c>
      <c r="X18" s="432"/>
      <c r="Y18" s="57"/>
    </row>
    <row r="19" spans="1:25">
      <c r="A19" s="234" t="s">
        <v>29</v>
      </c>
      <c r="B19" s="39"/>
      <c r="C19" s="405">
        <v>-26.711749999999999</v>
      </c>
      <c r="D19" s="39"/>
      <c r="E19" s="405">
        <v>-24.974690000000006</v>
      </c>
      <c r="F19" s="39"/>
      <c r="G19" s="405">
        <v>-27.212289999999996</v>
      </c>
      <c r="H19" s="39"/>
      <c r="I19" s="405">
        <v>-29.184520000000006</v>
      </c>
      <c r="J19" s="39"/>
      <c r="K19" s="420">
        <f t="shared" si="0"/>
        <v>-108.08325000000001</v>
      </c>
      <c r="L19" s="39"/>
      <c r="M19" s="405">
        <v>-28.15605</v>
      </c>
      <c r="N19" s="39"/>
      <c r="O19" s="405">
        <v>-29.255289999999995</v>
      </c>
      <c r="P19" s="39"/>
      <c r="Q19" s="405">
        <v>-19.542320000000004</v>
      </c>
      <c r="R19" s="39"/>
      <c r="S19" s="405">
        <v>-30.866630000000001</v>
      </c>
      <c r="T19" s="39"/>
      <c r="U19" s="420">
        <f t="shared" si="4"/>
        <v>-107.82029</v>
      </c>
      <c r="V19" s="382"/>
      <c r="W19" s="354">
        <f>IFERROR(IF((OR((U19/K19)-1&lt;-Index!$H$4,(U19/K19)-1&gt;Index!$H$4,AND(U19&lt;0,K19&gt;0),AND(U19&gt;0,K19&lt;0))),"n.m.",(U19/K19)-1),"n.m.")</f>
        <v>-2.4329394240089064E-3</v>
      </c>
      <c r="X19" s="432"/>
      <c r="Y19" s="57"/>
    </row>
    <row r="20" spans="1:25">
      <c r="A20" s="234" t="s">
        <v>35</v>
      </c>
      <c r="B20" s="39"/>
      <c r="C20" s="405">
        <v>-87.253659999999996</v>
      </c>
      <c r="D20" s="39"/>
      <c r="E20" s="405">
        <v>-107.72895</v>
      </c>
      <c r="F20" s="39"/>
      <c r="G20" s="405">
        <v>-793.91671999999994</v>
      </c>
      <c r="H20" s="39"/>
      <c r="I20" s="405">
        <v>-210.0394500000001</v>
      </c>
      <c r="J20" s="39"/>
      <c r="K20" s="420">
        <f t="shared" si="0"/>
        <v>-1198.93878</v>
      </c>
      <c r="L20" s="39"/>
      <c r="M20" s="405">
        <v>-435.23009000000002</v>
      </c>
      <c r="N20" s="39"/>
      <c r="O20" s="405">
        <v>-498.66934999999989</v>
      </c>
      <c r="P20" s="39"/>
      <c r="Q20" s="405">
        <v>-128.7179000000001</v>
      </c>
      <c r="R20" s="39"/>
      <c r="S20" s="405">
        <v>-145.44326000000001</v>
      </c>
      <c r="T20" s="39"/>
      <c r="U20" s="420">
        <f t="shared" si="4"/>
        <v>-1208.0606</v>
      </c>
      <c r="V20" s="382"/>
      <c r="W20" s="354">
        <f>IFERROR(IF((OR((U20/K20)-1&lt;-Index!$H$4,(U20/K20)-1&gt;Index!$H$4,AND(U20&lt;0,K20&gt;0),AND(U20&gt;0,K20&lt;0))),"n.m.",(U20/K20)-1),"n.m.")</f>
        <v>7.6082450181484962E-3</v>
      </c>
      <c r="X20" s="432"/>
      <c r="Y20" s="57"/>
    </row>
    <row r="21" spans="1:25">
      <c r="A21" s="234" t="s">
        <v>12</v>
      </c>
      <c r="B21" s="39"/>
      <c r="C21" s="405">
        <v>-252.60345999999998</v>
      </c>
      <c r="D21" s="39"/>
      <c r="E21" s="405">
        <v>-274.27766000000003</v>
      </c>
      <c r="F21" s="39"/>
      <c r="G21" s="405">
        <v>-268.41131999999993</v>
      </c>
      <c r="H21" s="39"/>
      <c r="I21" s="405">
        <v>-330.18646999999987</v>
      </c>
      <c r="J21" s="39"/>
      <c r="K21" s="420">
        <f t="shared" si="0"/>
        <v>-1125.4789099999998</v>
      </c>
      <c r="L21" s="39"/>
      <c r="M21" s="405">
        <v>-267.4914</v>
      </c>
      <c r="N21" s="39"/>
      <c r="O21" s="405">
        <v>-283.49036999999998</v>
      </c>
      <c r="P21" s="39"/>
      <c r="Q21" s="405">
        <v>-298.08954000000006</v>
      </c>
      <c r="R21" s="39"/>
      <c r="S21" s="405">
        <v>-356.00624999999991</v>
      </c>
      <c r="T21" s="39"/>
      <c r="U21" s="420">
        <f t="shared" si="4"/>
        <v>-1205.0775599999999</v>
      </c>
      <c r="V21" s="382"/>
      <c r="W21" s="354">
        <f>IFERROR(IF((OR((U21/K21)-1&lt;-Index!$H$4,(U21/K21)-1&gt;Index!$H$4,AND(U21&lt;0,K21&gt;0),AND(U21&gt;0,K21&lt;0))),"n.m.",(U21/K21)-1),"n.m.")</f>
        <v>7.0724248400176659E-2</v>
      </c>
      <c r="X21" s="432"/>
      <c r="Y21" s="57"/>
    </row>
    <row r="22" spans="1:25">
      <c r="A22" s="234" t="s">
        <v>97</v>
      </c>
      <c r="B22" s="39"/>
      <c r="C22" s="405">
        <v>-1721.6523</v>
      </c>
      <c r="D22" s="39"/>
      <c r="E22" s="405">
        <v>-1697.98595</v>
      </c>
      <c r="F22" s="39"/>
      <c r="G22" s="405">
        <v>-1777.3542300000008</v>
      </c>
      <c r="H22" s="39"/>
      <c r="I22" s="405">
        <v>-1724.790109999999</v>
      </c>
      <c r="J22" s="39"/>
      <c r="K22" s="420">
        <f t="shared" si="0"/>
        <v>-6921.7825899999998</v>
      </c>
      <c r="L22" s="39"/>
      <c r="M22" s="405">
        <v>-1337.76866</v>
      </c>
      <c r="N22" s="39"/>
      <c r="O22" s="405">
        <v>-1785.6656500000001</v>
      </c>
      <c r="P22" s="39"/>
      <c r="Q22" s="405">
        <v>-1413.0619599999995</v>
      </c>
      <c r="R22" s="39"/>
      <c r="S22" s="405">
        <v>-2075.1996700000009</v>
      </c>
      <c r="T22" s="39"/>
      <c r="U22" s="420">
        <f t="shared" si="4"/>
        <v>-6611.6959400000005</v>
      </c>
      <c r="V22" s="382"/>
      <c r="W22" s="354">
        <f>IFERROR(IF((OR((U22/K22)-1&lt;-Index!$H$4,(U22/K22)-1&gt;Index!$H$4,AND(U22&lt;0,K22&gt;0),AND(U22&gt;0,K22&lt;0))),"n.m.",(U22/K22)-1),"n.m.")</f>
        <v>-4.4798669413278924E-2</v>
      </c>
      <c r="X22" s="432"/>
      <c r="Y22" s="57"/>
    </row>
    <row r="23" spans="1:25">
      <c r="A23" s="234" t="s">
        <v>13</v>
      </c>
      <c r="B23" s="39"/>
      <c r="C23" s="405">
        <v>-151.39879999999999</v>
      </c>
      <c r="D23" s="39"/>
      <c r="E23" s="405">
        <v>-145.09978000000001</v>
      </c>
      <c r="F23" s="39"/>
      <c r="G23" s="405">
        <v>-148.94785000000002</v>
      </c>
      <c r="H23" s="39"/>
      <c r="I23" s="405">
        <v>-153.09332999999998</v>
      </c>
      <c r="J23" s="39"/>
      <c r="K23" s="420">
        <f t="shared" si="0"/>
        <v>-598.53976</v>
      </c>
      <c r="L23" s="39"/>
      <c r="M23" s="405">
        <v>-161.99168</v>
      </c>
      <c r="N23" s="39"/>
      <c r="O23" s="405">
        <v>-143.06770000000003</v>
      </c>
      <c r="P23" s="39"/>
      <c r="Q23" s="405">
        <v>-176.07958999999994</v>
      </c>
      <c r="R23" s="39"/>
      <c r="S23" s="405">
        <v>-173.82479000000001</v>
      </c>
      <c r="T23" s="39"/>
      <c r="U23" s="420">
        <f t="shared" si="4"/>
        <v>-654.96375999999998</v>
      </c>
      <c r="V23" s="382"/>
      <c r="W23" s="354">
        <f>IFERROR(IF((OR((U23/K23)-1&lt;-Index!$H$4,(U23/K23)-1&gt;Index!$H$4,AND(U23&lt;0,K23&gt;0),AND(U23&gt;0,K23&lt;0))),"n.m.",(U23/K23)-1),"n.m.")</f>
        <v>9.4269426645942511E-2</v>
      </c>
      <c r="X23" s="432"/>
      <c r="Y23" s="57"/>
    </row>
    <row r="24" spans="1:25">
      <c r="A24" s="234" t="s">
        <v>90</v>
      </c>
      <c r="B24" s="39"/>
      <c r="C24" s="405">
        <v>-4.6326999999999998</v>
      </c>
      <c r="D24" s="39"/>
      <c r="E24" s="405">
        <v>-4.6326999999999998</v>
      </c>
      <c r="F24" s="39"/>
      <c r="G24" s="405">
        <v>-4.6326900000000002</v>
      </c>
      <c r="H24" s="39"/>
      <c r="I24" s="405">
        <v>-4.6326999999999998</v>
      </c>
      <c r="J24" s="39"/>
      <c r="K24" s="420">
        <f t="shared" si="0"/>
        <v>-18.53079</v>
      </c>
      <c r="L24" s="39"/>
      <c r="M24" s="405">
        <v>-4.6326999999999998</v>
      </c>
      <c r="N24" s="39"/>
      <c r="O24" s="405">
        <v>-4.6326999999999998</v>
      </c>
      <c r="P24" s="39"/>
      <c r="Q24" s="405">
        <v>-4.6326900000000002</v>
      </c>
      <c r="R24" s="39"/>
      <c r="S24" s="405">
        <v>-4.6326999999999998</v>
      </c>
      <c r="T24" s="39"/>
      <c r="U24" s="420">
        <f t="shared" si="4"/>
        <v>-18.53079</v>
      </c>
      <c r="V24" s="382"/>
      <c r="W24" s="354">
        <f>IFERROR(IF((OR((U24/K24)-1&lt;-Index!$H$4,(U24/K24)-1&gt;Index!$H$4,AND(U24&lt;0,K24&gt;0),AND(U24&gt;0,K24&lt;0))),"n.m.",(U24/K24)-1),"n.m.")</f>
        <v>0</v>
      </c>
      <c r="X24" s="432"/>
      <c r="Y24" s="57"/>
    </row>
    <row r="25" spans="1:25">
      <c r="A25" s="234" t="s">
        <v>88</v>
      </c>
      <c r="B25" s="39"/>
      <c r="C25" s="405">
        <v>-0.2001</v>
      </c>
      <c r="D25" s="39"/>
      <c r="E25" s="405">
        <v>-20.221159999999998</v>
      </c>
      <c r="F25" s="39"/>
      <c r="G25" s="405">
        <v>-0.74912000000000489</v>
      </c>
      <c r="H25" s="39"/>
      <c r="I25" s="405">
        <v>-10.379579999999997</v>
      </c>
      <c r="J25" s="39"/>
      <c r="K25" s="420">
        <f t="shared" si="0"/>
        <v>-31.549959999999999</v>
      </c>
      <c r="L25" s="39"/>
      <c r="M25" s="405">
        <v>-6.3477600000000001</v>
      </c>
      <c r="N25" s="39"/>
      <c r="O25" s="405">
        <v>-56.20064</v>
      </c>
      <c r="P25" s="39"/>
      <c r="Q25" s="405">
        <v>-22.39743</v>
      </c>
      <c r="R25" s="39"/>
      <c r="S25" s="405">
        <v>-6.3497599999999892</v>
      </c>
      <c r="T25" s="39"/>
      <c r="U25" s="420">
        <f>SUM(M25:S25)</f>
        <v>-91.29558999999999</v>
      </c>
      <c r="V25" s="382"/>
      <c r="W25" s="354">
        <f>IFERROR(IF((OR((U25/K25)-1&lt;-Index!$H$4,(U25/K25)-1&gt;Index!$H$4,AND(U25&lt;0,K25&gt;0),AND(U25&gt;0,K25&lt;0))),"n.m.",(U25/K25)-1),"n.m.")</f>
        <v>1.8936832249549602</v>
      </c>
      <c r="X25" s="432"/>
      <c r="Y25" s="57"/>
    </row>
    <row r="26" spans="1:25">
      <c r="A26" s="365" t="s">
        <v>1</v>
      </c>
      <c r="B26" s="39"/>
      <c r="C26" s="406">
        <v>-147.83472</v>
      </c>
      <c r="D26" s="39"/>
      <c r="E26" s="406">
        <v>3.9500000000032287E-3</v>
      </c>
      <c r="F26" s="39"/>
      <c r="G26" s="406">
        <v>-0.16249999999999432</v>
      </c>
      <c r="H26" s="39"/>
      <c r="I26" s="406">
        <v>-1.1319799999999987</v>
      </c>
      <c r="J26" s="39"/>
      <c r="K26" s="421">
        <f t="shared" ref="K26" si="5">SUM(C26:I26)</f>
        <v>-149.12524999999999</v>
      </c>
      <c r="L26" s="39"/>
      <c r="M26" s="406">
        <v>-147.82123999999999</v>
      </c>
      <c r="N26" s="39"/>
      <c r="O26" s="406">
        <v>-0.71846000000002164</v>
      </c>
      <c r="P26" s="39"/>
      <c r="Q26" s="406">
        <v>0.72343000000000757</v>
      </c>
      <c r="R26" s="39"/>
      <c r="S26" s="406">
        <v>-1.3404299999999978</v>
      </c>
      <c r="T26" s="39"/>
      <c r="U26" s="421">
        <f>SUM(M26:S26)</f>
        <v>-149.1567</v>
      </c>
      <c r="V26" s="382"/>
      <c r="W26" s="355">
        <f>IFERROR(IF((OR((U26/K26)-1&lt;-Index!$H$4,(U26/K26)-1&gt;Index!$H$4,AND(U26&lt;0,K26&gt;0),AND(U26&gt;0,K26&lt;0))),"n.m.",(U26/K26)-1),"n.m.")</f>
        <v>2.1089654501849076E-4</v>
      </c>
      <c r="X26" s="433"/>
      <c r="Y26" s="57"/>
    </row>
    <row r="27" spans="1:25">
      <c r="A27" s="365" t="s">
        <v>253</v>
      </c>
      <c r="B27" s="39"/>
      <c r="C27" s="406">
        <v>0</v>
      </c>
      <c r="D27" s="39"/>
      <c r="E27" s="406">
        <v>0</v>
      </c>
      <c r="F27" s="39"/>
      <c r="G27" s="406">
        <v>0</v>
      </c>
      <c r="H27" s="39"/>
      <c r="I27" s="406">
        <v>0</v>
      </c>
      <c r="J27" s="39"/>
      <c r="K27" s="421">
        <f t="shared" si="0"/>
        <v>0</v>
      </c>
      <c r="L27" s="39"/>
      <c r="M27" s="406">
        <v>0</v>
      </c>
      <c r="N27" s="39"/>
      <c r="O27" s="406">
        <v>246.82084</v>
      </c>
      <c r="P27" s="39"/>
      <c r="Q27" s="406">
        <v>11.774640000000005</v>
      </c>
      <c r="R27" s="39"/>
      <c r="S27" s="406">
        <v>9.296100000000024</v>
      </c>
      <c r="T27" s="39"/>
      <c r="U27" s="421">
        <f>SUM(M27:S27)</f>
        <v>267.89158000000003</v>
      </c>
      <c r="V27" s="382"/>
      <c r="W27" s="355" t="str">
        <f>IFERROR(IF((OR((U27/K27)-1&lt;-Index!$H$4,(U27/K27)-1&gt;Index!$H$4,AND(U27&lt;0,K27&gt;0),AND(U27&gt;0,K27&lt;0))),"n.m.",(U27/K27)-1),"n.m.")</f>
        <v>n.m.</v>
      </c>
      <c r="X27" s="433"/>
      <c r="Y27" s="57"/>
    </row>
    <row r="28" spans="1:25" ht="13.5" thickBot="1">
      <c r="A28" s="368" t="s">
        <v>22</v>
      </c>
      <c r="B28" s="363"/>
      <c r="C28" s="412">
        <f t="shared" ref="C28:U28" si="6">SUM(C17:C27)</f>
        <v>-13507.370190000001</v>
      </c>
      <c r="D28" s="363"/>
      <c r="E28" s="412">
        <f t="shared" si="6"/>
        <v>-10411.49065</v>
      </c>
      <c r="F28" s="363"/>
      <c r="G28" s="412">
        <f t="shared" si="6"/>
        <v>-9651.4746200000045</v>
      </c>
      <c r="H28" s="363"/>
      <c r="I28" s="412">
        <f t="shared" si="6"/>
        <v>-11117.495059999997</v>
      </c>
      <c r="J28" s="363"/>
      <c r="K28" s="426">
        <f t="shared" si="6"/>
        <v>-44687.830519999989</v>
      </c>
      <c r="L28" s="363"/>
      <c r="M28" s="412">
        <f t="shared" si="6"/>
        <v>-11721.82188</v>
      </c>
      <c r="N28" s="363"/>
      <c r="O28" s="412">
        <f t="shared" si="6"/>
        <v>-10556.023070000001</v>
      </c>
      <c r="P28" s="363"/>
      <c r="Q28" s="412">
        <f t="shared" si="6"/>
        <v>-10562.3889</v>
      </c>
      <c r="R28" s="363"/>
      <c r="S28" s="412">
        <f t="shared" si="6"/>
        <v>-12000.319880000001</v>
      </c>
      <c r="T28" s="363"/>
      <c r="U28" s="426">
        <f t="shared" si="6"/>
        <v>-44840.553729999985</v>
      </c>
      <c r="V28" s="380"/>
      <c r="W28" s="388">
        <f>IFERROR(IF((OR((U28/K28)-1&lt;-Index!$H$4,(U28/K28)-1&gt;Index!$H$4,AND(U28&lt;0,K28&gt;0),AND(U28&gt;0,K28&lt;0))),"n.m.",(U28/K28)-1),"n.m.")</f>
        <v>3.417557044566033E-3</v>
      </c>
      <c r="X28" s="438"/>
      <c r="Y28" s="57"/>
    </row>
    <row r="29" spans="1:25" ht="13.5" thickBot="1">
      <c r="A29" s="52" t="s">
        <v>23</v>
      </c>
      <c r="B29" s="363"/>
      <c r="C29" s="33">
        <f t="shared" ref="C29:U29" si="7">C28+C16</f>
        <v>1103.5502199999974</v>
      </c>
      <c r="D29" s="363"/>
      <c r="E29" s="33">
        <f t="shared" si="7"/>
        <v>853.28367000000253</v>
      </c>
      <c r="F29" s="363"/>
      <c r="G29" s="33">
        <f t="shared" si="7"/>
        <v>737.88821999999709</v>
      </c>
      <c r="H29" s="363"/>
      <c r="I29" s="33">
        <f t="shared" si="7"/>
        <v>1101.1927200000046</v>
      </c>
      <c r="J29" s="363"/>
      <c r="K29" s="427">
        <f t="shared" si="7"/>
        <v>3795.9148300000161</v>
      </c>
      <c r="L29" s="363"/>
      <c r="M29" s="33">
        <f t="shared" si="7"/>
        <v>927.20918999999958</v>
      </c>
      <c r="N29" s="363"/>
      <c r="O29" s="33">
        <f t="shared" si="7"/>
        <v>1009.263730000006</v>
      </c>
      <c r="P29" s="363"/>
      <c r="Q29" s="33">
        <f t="shared" si="7"/>
        <v>1129.0142199999991</v>
      </c>
      <c r="R29" s="363"/>
      <c r="S29" s="33">
        <f t="shared" si="7"/>
        <v>1082.8105499999965</v>
      </c>
      <c r="T29" s="363"/>
      <c r="U29" s="427">
        <f t="shared" si="7"/>
        <v>4148.297690000014</v>
      </c>
      <c r="V29" s="380"/>
      <c r="W29" s="362">
        <f>IFERROR(IF((OR((U29/K29)-1&lt;-Index!$H$4,(U29/K29)-1&gt;Index!$H$4,AND(U29&lt;0,K29&gt;0),AND(U29&gt;0,K29&lt;0))),"n.m.",(U29/K29)-1),"n.m.")</f>
        <v>9.2832130272005209E-2</v>
      </c>
      <c r="X29" s="439"/>
      <c r="Y29" s="57"/>
    </row>
    <row r="30" spans="1:25">
      <c r="A30" s="28" t="s">
        <v>31</v>
      </c>
      <c r="B30" s="39"/>
      <c r="C30" s="31">
        <v>-49.590559999999996</v>
      </c>
      <c r="D30" s="39"/>
      <c r="E30" s="31">
        <v>38.761159999999997</v>
      </c>
      <c r="F30" s="39"/>
      <c r="G30" s="31">
        <v>-49.107010000000002</v>
      </c>
      <c r="H30" s="39"/>
      <c r="I30" s="31">
        <v>8.6690900000000042</v>
      </c>
      <c r="J30" s="39"/>
      <c r="K30" s="419">
        <f t="shared" ref="K30:K35" si="8">SUM(C30:I30)</f>
        <v>-51.267319999999998</v>
      </c>
      <c r="L30" s="39"/>
      <c r="M30" s="31">
        <v>3.4289499999999999</v>
      </c>
      <c r="N30" s="39"/>
      <c r="O30" s="31">
        <v>7.3314499999999985</v>
      </c>
      <c r="P30" s="39"/>
      <c r="Q30" s="31">
        <v>11.072809999999999</v>
      </c>
      <c r="R30" s="39"/>
      <c r="S30" s="31">
        <v>3.8323200000000028</v>
      </c>
      <c r="T30" s="39"/>
      <c r="U30" s="419">
        <f t="shared" ref="U30:U35" si="9">SUM(M30:S30)</f>
        <v>25.66553</v>
      </c>
      <c r="V30" s="382"/>
      <c r="W30" s="358" t="str">
        <f>IFERROR(IF((OR((U30/K30)-1&lt;-Index!$H$4,(U30/K30)-1&gt;Index!$H$4,AND(U30&lt;0,K30&gt;0),AND(U30&gt;0,K30&lt;0))),"n.m.",(U30/K30)-1),"n.m.")</f>
        <v>n.m.</v>
      </c>
      <c r="X30" s="440"/>
      <c r="Y30" s="57"/>
    </row>
    <row r="31" spans="1:25">
      <c r="A31" s="234" t="s">
        <v>36</v>
      </c>
      <c r="B31" s="39"/>
      <c r="C31" s="405">
        <v>35.580370000000002</v>
      </c>
      <c r="D31" s="39"/>
      <c r="E31" s="405">
        <v>64.320790000000002</v>
      </c>
      <c r="F31" s="39"/>
      <c r="G31" s="405">
        <v>102.97210999999999</v>
      </c>
      <c r="H31" s="39"/>
      <c r="I31" s="405">
        <v>94.87193000000002</v>
      </c>
      <c r="J31" s="39"/>
      <c r="K31" s="420">
        <f t="shared" si="8"/>
        <v>297.74520000000001</v>
      </c>
      <c r="L31" s="39"/>
      <c r="M31" s="405">
        <v>17.491160000000001</v>
      </c>
      <c r="N31" s="39"/>
      <c r="O31" s="405">
        <v>3.5517400000000023</v>
      </c>
      <c r="P31" s="39"/>
      <c r="Q31" s="405">
        <v>16.765889999999999</v>
      </c>
      <c r="R31" s="39"/>
      <c r="S31" s="405">
        <v>43.170529999999999</v>
      </c>
      <c r="T31" s="39"/>
      <c r="U31" s="420">
        <f t="shared" si="9"/>
        <v>80.979320000000001</v>
      </c>
      <c r="V31" s="382"/>
      <c r="W31" s="354">
        <f>IFERROR(IF((OR((U31/K31)-1&lt;-Index!$H$4,(U31/K31)-1&gt;Index!$H$4,AND(U31&lt;0,K31&gt;0),AND(U31&gt;0,K31&lt;0))),"n.m.",(U31/K31)-1),"n.m.")</f>
        <v>-0.72802476748575629</v>
      </c>
      <c r="X31" s="432"/>
      <c r="Y31" s="57"/>
    </row>
    <row r="32" spans="1:25">
      <c r="A32" s="234" t="s">
        <v>37</v>
      </c>
      <c r="B32" s="39"/>
      <c r="C32" s="405">
        <v>-2.4948800000000002</v>
      </c>
      <c r="D32" s="39"/>
      <c r="E32" s="405">
        <v>-2.8215900000000005</v>
      </c>
      <c r="F32" s="39"/>
      <c r="G32" s="405">
        <v>-9.1468499999999988</v>
      </c>
      <c r="H32" s="39"/>
      <c r="I32" s="405">
        <v>-3.9227699999999999</v>
      </c>
      <c r="J32" s="39"/>
      <c r="K32" s="420">
        <f t="shared" si="8"/>
        <v>-18.386089999999999</v>
      </c>
      <c r="L32" s="39"/>
      <c r="M32" s="405">
        <v>-4.1620799999999996</v>
      </c>
      <c r="N32" s="39"/>
      <c r="O32" s="405">
        <v>-214.04674999999997</v>
      </c>
      <c r="P32" s="39"/>
      <c r="Q32" s="405">
        <v>-3.4538200000000074</v>
      </c>
      <c r="R32" s="39"/>
      <c r="S32" s="405">
        <v>-5.8371400000000335</v>
      </c>
      <c r="T32" s="39"/>
      <c r="U32" s="420">
        <f t="shared" si="9"/>
        <v>-227.49979000000002</v>
      </c>
      <c r="V32" s="382"/>
      <c r="W32" s="354" t="str">
        <f>IFERROR(IF((OR((U32/K32)-1&lt;-Index!$H$4,(U32/K32)-1&gt;Index!$H$4,AND(U32&lt;0,K32&gt;0),AND(U32&gt;0,K32&lt;0))),"n.m.",(U32/K32)-1),"n.m.")</f>
        <v>n.m.</v>
      </c>
      <c r="X32" s="432"/>
      <c r="Y32" s="57"/>
    </row>
    <row r="33" spans="1:25">
      <c r="A33" s="234" t="s">
        <v>96</v>
      </c>
      <c r="B33" s="39"/>
      <c r="C33" s="405">
        <v>-12.52792</v>
      </c>
      <c r="D33" s="39"/>
      <c r="E33" s="405">
        <v>0</v>
      </c>
      <c r="F33" s="39"/>
      <c r="G33" s="405">
        <v>0</v>
      </c>
      <c r="H33" s="39"/>
      <c r="I33" s="405">
        <v>0</v>
      </c>
      <c r="J33" s="39"/>
      <c r="K33" s="420">
        <f t="shared" si="8"/>
        <v>-12.52792</v>
      </c>
      <c r="L33" s="39"/>
      <c r="M33" s="405">
        <v>0</v>
      </c>
      <c r="N33" s="39"/>
      <c r="O33" s="405">
        <v>0</v>
      </c>
      <c r="P33" s="39"/>
      <c r="Q33" s="405">
        <v>0</v>
      </c>
      <c r="R33" s="39"/>
      <c r="S33" s="405">
        <v>0</v>
      </c>
      <c r="T33" s="39"/>
      <c r="U33" s="420">
        <f t="shared" si="9"/>
        <v>0</v>
      </c>
      <c r="V33" s="382"/>
      <c r="W33" s="354">
        <f>IFERROR(IF((OR((U33/K33)-1&lt;-Index!$H$4,(U33/K33)-1&gt;Index!$H$4,AND(U33&lt;0,K33&gt;0),AND(U33&gt;0,K33&lt;0))),"n.m.",(U33/K33)-1),"n.m.")</f>
        <v>-1</v>
      </c>
      <c r="X33" s="432"/>
      <c r="Y33" s="57"/>
    </row>
    <row r="34" spans="1:25">
      <c r="A34" s="365" t="s">
        <v>89</v>
      </c>
      <c r="B34" s="39"/>
      <c r="C34" s="406">
        <v>-9.5496100000000013</v>
      </c>
      <c r="D34" s="39"/>
      <c r="E34" s="406">
        <v>-18.846999999999998</v>
      </c>
      <c r="F34" s="39"/>
      <c r="G34" s="406">
        <v>-11.203889999999998</v>
      </c>
      <c r="H34" s="39"/>
      <c r="I34" s="406">
        <v>-182.18621000000002</v>
      </c>
      <c r="J34" s="39"/>
      <c r="K34" s="421">
        <f t="shared" si="8"/>
        <v>-221.78671000000003</v>
      </c>
      <c r="L34" s="39"/>
      <c r="M34" s="406">
        <v>-11.70693</v>
      </c>
      <c r="N34" s="39"/>
      <c r="O34" s="406">
        <v>-9.7522999999999982</v>
      </c>
      <c r="P34" s="39"/>
      <c r="Q34" s="406">
        <v>-12.846740000000004</v>
      </c>
      <c r="R34" s="39"/>
      <c r="S34" s="406">
        <v>-18.109589999999997</v>
      </c>
      <c r="T34" s="39"/>
      <c r="U34" s="421">
        <f t="shared" si="9"/>
        <v>-52.415559999999999</v>
      </c>
      <c r="V34" s="382"/>
      <c r="W34" s="355">
        <f>IFERROR(IF((OR((U34/K34)-1&lt;-Index!$H$4,(U34/K34)-1&gt;Index!$H$4,AND(U34&lt;0,K34&gt;0),AND(U34&gt;0,K34&lt;0))),"n.m.",(U34/K34)-1),"n.m.")</f>
        <v>-0.76366681303852701</v>
      </c>
      <c r="X34" s="433"/>
      <c r="Y34" s="57"/>
    </row>
    <row r="35" spans="1:25">
      <c r="A35" s="365" t="s">
        <v>253</v>
      </c>
      <c r="B35" s="39"/>
      <c r="C35" s="406">
        <v>0</v>
      </c>
      <c r="D35" s="39"/>
      <c r="E35" s="406">
        <v>0</v>
      </c>
      <c r="F35" s="39"/>
      <c r="G35" s="406">
        <v>0</v>
      </c>
      <c r="H35" s="39"/>
      <c r="I35" s="406">
        <v>0</v>
      </c>
      <c r="J35" s="39"/>
      <c r="K35" s="421">
        <f t="shared" si="8"/>
        <v>0</v>
      </c>
      <c r="L35" s="39"/>
      <c r="M35" s="406">
        <v>0</v>
      </c>
      <c r="N35" s="39"/>
      <c r="O35" s="406">
        <v>-246.82084</v>
      </c>
      <c r="P35" s="39"/>
      <c r="Q35" s="406">
        <v>-11.774640000000005</v>
      </c>
      <c r="R35" s="39"/>
      <c r="S35" s="406">
        <v>-9.296100000000024</v>
      </c>
      <c r="T35" s="39"/>
      <c r="U35" s="421">
        <f t="shared" si="9"/>
        <v>-267.89158000000003</v>
      </c>
      <c r="V35" s="382"/>
      <c r="W35" s="355" t="str">
        <f>IFERROR(IF((OR((U35/K35)-1&lt;-Index!$H$4,(U35/K35)-1&gt;Index!$H$4,AND(U35&lt;0,K35&gt;0),AND(U35&gt;0,K35&lt;0))),"n.m.",(U35/K35)-1),"n.m.")</f>
        <v>n.m.</v>
      </c>
      <c r="X35" s="433"/>
      <c r="Y35" s="57"/>
    </row>
    <row r="36" spans="1:25" ht="13.5" thickBot="1">
      <c r="A36" s="368" t="s">
        <v>24</v>
      </c>
      <c r="B36" s="363"/>
      <c r="C36" s="412">
        <f t="shared" ref="C36:U36" si="10">SUM(C30:C35)</f>
        <v>-38.582599999999999</v>
      </c>
      <c r="D36" s="363"/>
      <c r="E36" s="412">
        <f t="shared" si="10"/>
        <v>81.413360000000011</v>
      </c>
      <c r="F36" s="363"/>
      <c r="G36" s="412">
        <f t="shared" si="10"/>
        <v>33.514359999999982</v>
      </c>
      <c r="H36" s="363"/>
      <c r="I36" s="412">
        <f t="shared" si="10"/>
        <v>-82.567959999999985</v>
      </c>
      <c r="J36" s="363"/>
      <c r="K36" s="426">
        <f t="shared" si="10"/>
        <v>-6.2228399999999908</v>
      </c>
      <c r="L36" s="363"/>
      <c r="M36" s="412">
        <f t="shared" si="10"/>
        <v>5.0511000000000017</v>
      </c>
      <c r="N36" s="363"/>
      <c r="O36" s="412">
        <f t="shared" si="10"/>
        <v>-459.73669999999993</v>
      </c>
      <c r="P36" s="363"/>
      <c r="Q36" s="412">
        <f t="shared" si="10"/>
        <v>-0.2365000000000208</v>
      </c>
      <c r="R36" s="363"/>
      <c r="S36" s="412">
        <f t="shared" si="10"/>
        <v>13.760019999999948</v>
      </c>
      <c r="T36" s="363"/>
      <c r="U36" s="426">
        <f t="shared" si="10"/>
        <v>-441.16208000000006</v>
      </c>
      <c r="V36" s="380"/>
      <c r="W36" s="388" t="str">
        <f>IFERROR(IF((OR((U36/K36)-1&lt;-Index!$H$4,(U36/K36)-1&gt;Index!$H$4,AND(U36&lt;0,K36&gt;0),AND(U36&gt;0,K36&lt;0))),"n.m.",(U36/K36)-1),"n.m.")</f>
        <v>n.m.</v>
      </c>
      <c r="X36" s="438"/>
      <c r="Y36" s="55"/>
    </row>
    <row r="37" spans="1:25" s="6" customFormat="1">
      <c r="A37" s="413" t="s">
        <v>41</v>
      </c>
      <c r="B37" s="56"/>
      <c r="C37" s="414">
        <f t="shared" ref="C37:U37" si="11">C36+C29</f>
        <v>1064.9676199999974</v>
      </c>
      <c r="D37" s="56"/>
      <c r="E37" s="414">
        <f t="shared" si="11"/>
        <v>934.69703000000254</v>
      </c>
      <c r="F37" s="56"/>
      <c r="G37" s="414">
        <f t="shared" si="11"/>
        <v>771.4025799999971</v>
      </c>
      <c r="H37" s="56"/>
      <c r="I37" s="414">
        <f t="shared" si="11"/>
        <v>1018.6247600000046</v>
      </c>
      <c r="J37" s="56"/>
      <c r="K37" s="428">
        <f t="shared" si="11"/>
        <v>3789.6919900000162</v>
      </c>
      <c r="L37" s="56"/>
      <c r="M37" s="414">
        <f t="shared" si="11"/>
        <v>932.2602899999996</v>
      </c>
      <c r="N37" s="56"/>
      <c r="O37" s="414">
        <f t="shared" si="11"/>
        <v>549.52703000000611</v>
      </c>
      <c r="P37" s="56"/>
      <c r="Q37" s="414">
        <f t="shared" si="11"/>
        <v>1128.7777199999991</v>
      </c>
      <c r="R37" s="56"/>
      <c r="S37" s="414">
        <f t="shared" si="11"/>
        <v>1096.5705699999965</v>
      </c>
      <c r="T37" s="56"/>
      <c r="U37" s="428">
        <f t="shared" si="11"/>
        <v>3707.1356100000139</v>
      </c>
      <c r="V37" s="380"/>
      <c r="W37" s="441">
        <f>IFERROR(IF((OR((U37/K37)-1&lt;-Index!$H$4,(U37/K37)-1&gt;Index!$H$4,AND(U37&lt;0,K37&gt;0),AND(U37&gt;0,K37&lt;0))),"n.m.",(U37/K37)-1),"n.m.")</f>
        <v>-2.1784456419636888E-2</v>
      </c>
      <c r="X37" s="442"/>
      <c r="Y37" s="57"/>
    </row>
    <row r="38" spans="1:25" ht="13.5" thickBot="1">
      <c r="A38" s="28" t="s">
        <v>16</v>
      </c>
      <c r="B38" s="39"/>
      <c r="C38" s="31">
        <v>-325.90402</v>
      </c>
      <c r="D38" s="39"/>
      <c r="E38" s="31">
        <v>-272.97809999999998</v>
      </c>
      <c r="F38" s="39"/>
      <c r="G38" s="31">
        <v>-224.33455000000004</v>
      </c>
      <c r="H38" s="39"/>
      <c r="I38" s="31">
        <v>-345.53835000000004</v>
      </c>
      <c r="J38" s="39"/>
      <c r="K38" s="419">
        <f>SUM(C38:I38)</f>
        <v>-1168.7550200000001</v>
      </c>
      <c r="L38" s="39"/>
      <c r="M38" s="31">
        <v>-266.91273999999999</v>
      </c>
      <c r="N38" s="39"/>
      <c r="O38" s="31">
        <v>-220.36342999999999</v>
      </c>
      <c r="P38" s="39"/>
      <c r="Q38" s="31">
        <v>-327.91651999999999</v>
      </c>
      <c r="R38" s="39"/>
      <c r="S38" s="31">
        <v>-311.3361000000001</v>
      </c>
      <c r="T38" s="39"/>
      <c r="U38" s="419">
        <f>SUM(M38:S38)</f>
        <v>-1126.5287900000001</v>
      </c>
      <c r="V38" s="382"/>
      <c r="W38" s="362">
        <f>IFERROR(IF((OR((U38/K38)-1&lt;-Index!$H$4,(U38/K38)-1&gt;Index!$H$4,AND(U38&lt;0,K38&gt;0),AND(U38&gt;0,K38&lt;0))),"n.m.",(U38/K38)-1),"n.m.")</f>
        <v>-3.6129239470560681E-2</v>
      </c>
      <c r="X38" s="439"/>
      <c r="Y38" s="57"/>
    </row>
    <row r="39" spans="1:25" ht="13.5" thickBot="1">
      <c r="A39" s="48" t="s">
        <v>2</v>
      </c>
      <c r="B39" s="363"/>
      <c r="C39" s="34">
        <f t="shared" ref="C39:U39" si="12">SUM(C37:C38)</f>
        <v>739.06359999999745</v>
      </c>
      <c r="D39" s="363"/>
      <c r="E39" s="34">
        <f t="shared" si="12"/>
        <v>661.7189300000025</v>
      </c>
      <c r="F39" s="363"/>
      <c r="G39" s="34">
        <f t="shared" si="12"/>
        <v>547.06802999999707</v>
      </c>
      <c r="H39" s="363"/>
      <c r="I39" s="34">
        <f t="shared" si="12"/>
        <v>673.08641000000455</v>
      </c>
      <c r="J39" s="363"/>
      <c r="K39" s="429">
        <f t="shared" si="12"/>
        <v>2620.9369700000161</v>
      </c>
      <c r="L39" s="363"/>
      <c r="M39" s="34">
        <f t="shared" si="12"/>
        <v>665.34754999999961</v>
      </c>
      <c r="N39" s="363"/>
      <c r="O39" s="34">
        <f t="shared" si="12"/>
        <v>329.16360000000611</v>
      </c>
      <c r="P39" s="363"/>
      <c r="Q39" s="34">
        <f t="shared" si="12"/>
        <v>800.86119999999914</v>
      </c>
      <c r="R39" s="363"/>
      <c r="S39" s="34">
        <f t="shared" si="12"/>
        <v>785.23446999999635</v>
      </c>
      <c r="T39" s="363"/>
      <c r="U39" s="429">
        <f t="shared" si="12"/>
        <v>2580.6068200000136</v>
      </c>
      <c r="V39" s="380"/>
      <c r="W39" s="362">
        <f>IFERROR(IF((OR((U39/K39)-1&lt;-Index!$H$4,(U39/K39)-1&gt;Index!$H$4,AND(U39&lt;0,K39&gt;0),AND(U39&gt;0,K39&lt;0))),"n.m.",(U39/K39)-1),"n.m.")</f>
        <v>-1.5387684046443195E-2</v>
      </c>
      <c r="X39" s="439"/>
      <c r="Y39" s="57"/>
    </row>
    <row r="40" spans="1:25">
      <c r="A40" s="56" t="s">
        <v>51</v>
      </c>
      <c r="B40" s="56"/>
      <c r="C40" s="31"/>
      <c r="D40" s="56"/>
      <c r="E40" s="31"/>
      <c r="F40" s="56"/>
      <c r="G40" s="31"/>
      <c r="H40" s="56"/>
      <c r="I40" s="31"/>
      <c r="J40" s="56"/>
      <c r="K40" s="419"/>
      <c r="L40" s="56"/>
      <c r="M40" s="31"/>
      <c r="N40" s="56"/>
      <c r="O40" s="31"/>
      <c r="P40" s="56"/>
      <c r="Q40" s="31"/>
      <c r="R40" s="56"/>
      <c r="S40" s="31"/>
      <c r="T40" s="56"/>
      <c r="U40" s="419"/>
      <c r="V40" s="380"/>
      <c r="W40" s="358"/>
      <c r="X40" s="440"/>
      <c r="Y40" s="57"/>
    </row>
    <row r="41" spans="1:25">
      <c r="A41" s="416" t="s">
        <v>84</v>
      </c>
      <c r="B41" s="415"/>
      <c r="C41" s="417">
        <v>40.410260000000001</v>
      </c>
      <c r="D41" s="415"/>
      <c r="E41" s="417">
        <v>37.330130000000004</v>
      </c>
      <c r="F41" s="415"/>
      <c r="G41" s="417">
        <v>29.707529999999991</v>
      </c>
      <c r="H41" s="415"/>
      <c r="I41" s="417">
        <v>35.389440000000008</v>
      </c>
      <c r="J41" s="415"/>
      <c r="K41" s="430">
        <f>SUM(C41:I41)</f>
        <v>142.83735999999999</v>
      </c>
      <c r="L41" s="415"/>
      <c r="M41" s="417">
        <v>36.425879999999999</v>
      </c>
      <c r="N41" s="415"/>
      <c r="O41" s="417">
        <v>36.77208000000001</v>
      </c>
      <c r="P41" s="415"/>
      <c r="Q41" s="417">
        <v>36.374379999999988</v>
      </c>
      <c r="R41" s="415"/>
      <c r="S41" s="417">
        <v>27.900839999999988</v>
      </c>
      <c r="T41" s="415"/>
      <c r="U41" s="430">
        <f>SUM(M41:S41)</f>
        <v>137.47317999999999</v>
      </c>
      <c r="V41" s="395"/>
      <c r="W41" s="396">
        <f>IFERROR(IF((OR((U41/K41)-1&lt;-Index!$H$4,(U41/K41)-1&gt;Index!$H$4,AND(U41&lt;0,K41&gt;0),AND(U41&gt;0,K41&lt;0))),"n.m.",(U41/K41)-1),"n.m.")</f>
        <v>-3.7554460541695867E-2</v>
      </c>
      <c r="X41" s="443"/>
      <c r="Y41" s="57"/>
    </row>
    <row r="42" spans="1:25" ht="13.5" thickBot="1">
      <c r="A42" s="328" t="s">
        <v>153</v>
      </c>
      <c r="B42" s="373"/>
      <c r="C42" s="33">
        <f t="shared" ref="C42:U42" si="13">C39-C41</f>
        <v>698.65333999999746</v>
      </c>
      <c r="D42" s="373"/>
      <c r="E42" s="33">
        <f t="shared" si="13"/>
        <v>624.38880000000245</v>
      </c>
      <c r="F42" s="373"/>
      <c r="G42" s="33">
        <f t="shared" si="13"/>
        <v>517.36049999999705</v>
      </c>
      <c r="H42" s="373"/>
      <c r="I42" s="33">
        <f t="shared" si="13"/>
        <v>637.69697000000451</v>
      </c>
      <c r="J42" s="373"/>
      <c r="K42" s="427">
        <f t="shared" si="13"/>
        <v>2478.0996100000161</v>
      </c>
      <c r="L42" s="373"/>
      <c r="M42" s="33">
        <f t="shared" si="13"/>
        <v>628.92166999999961</v>
      </c>
      <c r="N42" s="373"/>
      <c r="O42" s="33">
        <f t="shared" si="13"/>
        <v>292.3915200000061</v>
      </c>
      <c r="P42" s="373"/>
      <c r="Q42" s="33">
        <f t="shared" si="13"/>
        <v>764.48681999999917</v>
      </c>
      <c r="R42" s="373"/>
      <c r="S42" s="33">
        <f t="shared" si="13"/>
        <v>757.33362999999633</v>
      </c>
      <c r="T42" s="373"/>
      <c r="U42" s="427">
        <f t="shared" si="13"/>
        <v>2443.1336400000137</v>
      </c>
      <c r="V42" s="398"/>
      <c r="W42" s="362">
        <f>IFERROR(IF((OR((U42/K42)-1&lt;-Index!$H$4,(U42/K42)-1&gt;Index!$H$4,AND(U42&lt;0,K42&gt;0),AND(U42&gt;0,K42&lt;0))),"n.m.",(U42/K42)-1),"n.m.")</f>
        <v>-1.4109993746378224E-2</v>
      </c>
      <c r="X42" s="439"/>
      <c r="Y42" s="57"/>
    </row>
    <row r="43" spans="1:25">
      <c r="A43" s="169" t="s">
        <v>254</v>
      </c>
      <c r="B43" s="39"/>
      <c r="C43" s="634">
        <v>1.5403230738753888</v>
      </c>
      <c r="D43" s="39"/>
      <c r="E43" s="634">
        <v>1.5445180951555222</v>
      </c>
      <c r="F43" s="39"/>
      <c r="G43" s="634">
        <v>3.0381583626251212</v>
      </c>
      <c r="H43" s="39"/>
      <c r="I43" s="634">
        <v>2.9200065432807643</v>
      </c>
      <c r="J43" s="39"/>
      <c r="K43" s="639">
        <v>2.1703678232909791</v>
      </c>
      <c r="L43" s="180"/>
      <c r="M43" s="634">
        <v>2.5747785248019786</v>
      </c>
      <c r="N43" s="39"/>
      <c r="O43" s="634">
        <v>2.5744179687464062</v>
      </c>
      <c r="P43" s="39"/>
      <c r="Q43" s="634">
        <v>2.7880439020278347</v>
      </c>
      <c r="R43" s="180"/>
      <c r="S43" s="634">
        <v>2.8770699388378556</v>
      </c>
      <c r="T43" s="180"/>
      <c r="U43" s="639">
        <v>2.7024723834411777</v>
      </c>
      <c r="V43" s="641"/>
      <c r="W43" s="695">
        <f>IF(OR(AND(K43&lt;0,U43&gt;0),AND(K43&gt;0,U43&lt;0),K43=0,K43="-",U43="-"),"-",(U43-K43))</f>
        <v>0.53210456015019858</v>
      </c>
      <c r="X43" s="403" t="s">
        <v>33</v>
      </c>
      <c r="Y43" s="57"/>
    </row>
    <row r="44" spans="1:25">
      <c r="A44" s="234" t="s">
        <v>255</v>
      </c>
      <c r="B44" s="39"/>
      <c r="C44" s="405">
        <v>264.08143999999999</v>
      </c>
      <c r="D44" s="39"/>
      <c r="E44" s="405">
        <v>210.15045999999998</v>
      </c>
      <c r="F44" s="39"/>
      <c r="G44" s="405">
        <v>321.52121999999997</v>
      </c>
      <c r="H44" s="39"/>
      <c r="I44" s="405">
        <v>394.72796</v>
      </c>
      <c r="J44" s="39"/>
      <c r="K44" s="420">
        <v>1190.4810799999998</v>
      </c>
      <c r="L44" s="39"/>
      <c r="M44" s="405">
        <v>369.11052000000001</v>
      </c>
      <c r="N44" s="39"/>
      <c r="O44" s="405">
        <v>340.84607</v>
      </c>
      <c r="P44" s="39"/>
      <c r="Q44" s="405">
        <v>318.28982999999999</v>
      </c>
      <c r="R44" s="39"/>
      <c r="S44" s="405">
        <v>420.04359999999997</v>
      </c>
      <c r="T44" s="39"/>
      <c r="U44" s="420">
        <v>1448.2900199999999</v>
      </c>
      <c r="V44" s="382"/>
      <c r="W44" s="354">
        <f>IFERROR(IF((OR((U44/K44)-1&lt;-Index!$H$4,(U44/K44)-1&gt;Index!$H$4,AND(U44&lt;0,K44&gt;0),AND(U44&gt;0,K44&lt;0))),"n.m.",(U44/K44)-1),"n.m.")</f>
        <v>0.21655862015043548</v>
      </c>
      <c r="X44" s="432"/>
      <c r="Y44" s="57"/>
    </row>
    <row r="45" spans="1:25">
      <c r="A45" s="234" t="s">
        <v>256</v>
      </c>
      <c r="B45" s="39"/>
      <c r="C45" s="405">
        <v>17144.548730000002</v>
      </c>
      <c r="D45" s="39"/>
      <c r="E45" s="405">
        <v>13606.215470000001</v>
      </c>
      <c r="F45" s="39"/>
      <c r="G45" s="405">
        <v>10582.76698</v>
      </c>
      <c r="H45" s="39"/>
      <c r="I45" s="405">
        <v>13518.050529999999</v>
      </c>
      <c r="J45" s="39"/>
      <c r="K45" s="420">
        <v>54851.581709999991</v>
      </c>
      <c r="L45" s="39"/>
      <c r="M45" s="405">
        <v>14335.622130000002</v>
      </c>
      <c r="N45" s="39"/>
      <c r="O45" s="405">
        <v>13239.733179999999</v>
      </c>
      <c r="P45" s="39"/>
      <c r="Q45" s="405">
        <v>11416.241679999999</v>
      </c>
      <c r="R45" s="39"/>
      <c r="S45" s="405">
        <v>14599.700699999999</v>
      </c>
      <c r="T45" s="39"/>
      <c r="U45" s="420">
        <v>53591.297690000007</v>
      </c>
      <c r="V45" s="382"/>
      <c r="W45" s="354">
        <f>IFERROR(IF((OR((U45/K45)-1&lt;-Index!$H$4,(U45/K45)-1&gt;Index!$H$4,AND(U45&lt;0,K45&gt;0),AND(U45&gt;0,K45&lt;0))),"n.m.",(U45/K45)-1),"n.m.")</f>
        <v>-2.2976256667731065E-2</v>
      </c>
      <c r="X45" s="432"/>
      <c r="Y45" s="57"/>
    </row>
    <row r="46" spans="1:25">
      <c r="A46" s="234" t="s">
        <v>218</v>
      </c>
      <c r="B46" s="39"/>
      <c r="C46" s="623">
        <v>623.79999999999995</v>
      </c>
      <c r="D46" s="180"/>
      <c r="E46" s="623">
        <v>595.4</v>
      </c>
      <c r="F46" s="180"/>
      <c r="G46" s="623">
        <v>592.1</v>
      </c>
      <c r="H46" s="180"/>
      <c r="I46" s="623">
        <v>603.9</v>
      </c>
      <c r="J46" s="180"/>
      <c r="K46" s="622">
        <v>603.9</v>
      </c>
      <c r="L46" s="180"/>
      <c r="M46" s="623">
        <v>615.70000000000005</v>
      </c>
      <c r="N46" s="180"/>
      <c r="O46" s="623">
        <v>624.1</v>
      </c>
      <c r="P46" s="180"/>
      <c r="Q46" s="623">
        <v>636.20000000000005</v>
      </c>
      <c r="R46" s="180"/>
      <c r="S46" s="623">
        <v>630.79999999999995</v>
      </c>
      <c r="T46" s="180"/>
      <c r="U46" s="622">
        <v>630.79999999999995</v>
      </c>
      <c r="V46" s="382"/>
      <c r="W46" s="354">
        <f>IFERROR(IF((OR((U46/K46)-1&lt;-Index!$H$4,(U46/K46)-1&gt;Index!$H$4,AND(U46&lt;0,K46&gt;0),AND(U46&gt;0,K46&lt;0))),"n.m.",(U46/K46)-1),"n.m.")</f>
        <v>4.4543798642159294E-2</v>
      </c>
      <c r="X46" s="432"/>
      <c r="Y46" s="57"/>
    </row>
    <row r="47" spans="1:25" ht="13.5" thickBot="1">
      <c r="A47" s="170" t="s">
        <v>219</v>
      </c>
      <c r="B47" s="39"/>
      <c r="C47" s="625">
        <v>4.2510332000000002</v>
      </c>
      <c r="D47" s="180"/>
      <c r="E47" s="625">
        <v>3.1440371699999998</v>
      </c>
      <c r="F47" s="180"/>
      <c r="G47" s="625">
        <v>1.8242046999999999</v>
      </c>
      <c r="H47" s="180"/>
      <c r="I47" s="625">
        <v>1.2768024499999999</v>
      </c>
      <c r="J47" s="180"/>
      <c r="K47" s="624">
        <v>10.49607752</v>
      </c>
      <c r="L47" s="180"/>
      <c r="M47" s="625">
        <v>2.0009895499999999</v>
      </c>
      <c r="N47" s="180"/>
      <c r="O47" s="625">
        <v>-10.45662357</v>
      </c>
      <c r="P47" s="180"/>
      <c r="Q47" s="625">
        <v>1.4665862999999972</v>
      </c>
      <c r="R47" s="180"/>
      <c r="S47" s="625">
        <v>-0.26435252999999576</v>
      </c>
      <c r="T47" s="180"/>
      <c r="U47" s="624">
        <v>-7.3672484000000003</v>
      </c>
      <c r="V47" s="382"/>
      <c r="W47" s="362" t="str">
        <f>IFERROR(IF((OR((U47/K47)-1&lt;-Index!$H$4,(U47/K47)-1&gt;Index!$H$4,AND(U47&lt;0,K47&gt;0),AND(U47&gt;0,K47&lt;0))),"n.m.",(U47/K47)-1),"n.m.")</f>
        <v>n.m.</v>
      </c>
      <c r="X47" s="439"/>
      <c r="Y47" s="57"/>
    </row>
    <row r="48" spans="1:25">
      <c r="B48" s="38"/>
      <c r="C48" s="5"/>
      <c r="D48" s="38"/>
      <c r="E48" s="5"/>
      <c r="F48" s="38"/>
      <c r="G48" s="5"/>
      <c r="H48" s="38"/>
      <c r="I48" s="5"/>
      <c r="J48" s="38"/>
      <c r="K48" s="5"/>
      <c r="L48" s="38"/>
      <c r="M48" s="5"/>
      <c r="N48" s="38"/>
      <c r="P48" s="38"/>
      <c r="R48" s="38"/>
      <c r="T48" s="38"/>
      <c r="U48" s="5"/>
      <c r="V48" s="38"/>
      <c r="W48" s="51"/>
    </row>
    <row r="49" spans="1:103">
      <c r="A49" s="28" t="s">
        <v>263</v>
      </c>
    </row>
    <row r="50" spans="1:103" s="6" customFormat="1">
      <c r="A50" s="46" t="s">
        <v>257</v>
      </c>
      <c r="C50" s="118"/>
      <c r="E50" s="118"/>
      <c r="G50" s="118"/>
      <c r="I50" s="118"/>
      <c r="K50" s="118"/>
      <c r="M50" s="118"/>
      <c r="O50" s="118"/>
      <c r="Q50" s="118"/>
      <c r="S50" s="118"/>
      <c r="U50" s="118"/>
      <c r="W50" s="120"/>
      <c r="X50" s="121"/>
      <c r="Y50" s="120"/>
      <c r="Z50" s="120"/>
      <c r="AA50" s="120"/>
      <c r="AB50" s="118"/>
      <c r="AC50" s="120"/>
      <c r="AD50" s="120"/>
      <c r="AE50" s="120"/>
      <c r="AF50" s="119"/>
      <c r="AH50" s="120"/>
      <c r="AI50" s="120"/>
      <c r="AJ50" s="120"/>
      <c r="AK50" s="121"/>
      <c r="AL50" s="120"/>
      <c r="AM50" s="120"/>
      <c r="AN50" s="120"/>
      <c r="AO50" s="118"/>
      <c r="AP50" s="120"/>
      <c r="AQ50" s="120"/>
      <c r="AR50" s="120"/>
      <c r="AS50" s="119"/>
      <c r="AU50" s="120"/>
      <c r="AV50" s="120"/>
      <c r="AW50" s="120"/>
      <c r="AX50" s="121"/>
      <c r="AY50" s="120"/>
      <c r="AZ50" s="120"/>
      <c r="BA50" s="120"/>
      <c r="BB50" s="118"/>
      <c r="BC50" s="120"/>
      <c r="BD50" s="120"/>
      <c r="BE50" s="120"/>
      <c r="BF50" s="119"/>
      <c r="BH50" s="120"/>
      <c r="BI50" s="120"/>
      <c r="BJ50" s="120"/>
      <c r="BK50" s="121"/>
      <c r="BL50" s="120"/>
      <c r="BM50" s="120"/>
      <c r="BN50" s="120"/>
      <c r="BO50" s="118"/>
      <c r="BP50" s="120"/>
      <c r="BQ50" s="120"/>
      <c r="BR50" s="120"/>
      <c r="BS50" s="119"/>
      <c r="BU50" s="120"/>
      <c r="BV50" s="120"/>
      <c r="BW50" s="120"/>
      <c r="BX50" s="121"/>
      <c r="BY50" s="120"/>
      <c r="BZ50" s="120"/>
      <c r="CA50" s="120"/>
      <c r="CB50" s="118"/>
      <c r="CC50" s="120"/>
      <c r="CD50" s="120"/>
      <c r="CE50" s="118"/>
      <c r="CF50" s="119"/>
      <c r="CS50" s="95"/>
      <c r="CT50" s="97"/>
      <c r="CU50" s="95"/>
      <c r="CV50" s="95"/>
      <c r="CW50" s="115"/>
      <c r="CX50" s="93"/>
      <c r="CY50" s="94"/>
    </row>
  </sheetData>
  <phoneticPr fontId="0"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ellWatches>
    <cellWatch r="W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cols>
    <col min="1" max="1" width="42.85546875" style="172" customWidth="1"/>
    <col min="2" max="2" width="2.7109375" style="172" customWidth="1"/>
    <col min="3" max="3" width="10.7109375" style="172" customWidth="1"/>
    <col min="4" max="4" width="2.7109375" style="172" customWidth="1"/>
    <col min="5" max="5" width="10.7109375" style="172" customWidth="1"/>
    <col min="6" max="6" width="2.7109375" style="172" customWidth="1"/>
    <col min="7" max="7" width="10.7109375" style="172" customWidth="1"/>
    <col min="8" max="8" width="2.7109375" style="172" customWidth="1"/>
    <col min="9" max="9" width="10.7109375" style="172" customWidth="1"/>
    <col min="10" max="10" width="2.7109375" style="172" customWidth="1"/>
    <col min="11" max="11" width="10.7109375" style="172" customWidth="1"/>
    <col min="12" max="12" width="2.7109375" style="172" customWidth="1"/>
    <col min="13" max="13" width="10.7109375" style="172" customWidth="1"/>
    <col min="14" max="14" width="2.7109375" style="172" customWidth="1"/>
    <col min="15" max="15" width="10.7109375" style="172" customWidth="1"/>
    <col min="16" max="16" width="2.7109375" style="172" customWidth="1"/>
    <col min="17" max="17" width="10.7109375" style="172" customWidth="1"/>
    <col min="18" max="18" width="2.7109375" style="172" customWidth="1"/>
    <col min="19" max="19" width="10.7109375" style="172" customWidth="1"/>
    <col min="20" max="20" width="2.7109375" style="172" customWidth="1"/>
    <col min="21" max="21" width="10.7109375" style="172" customWidth="1"/>
    <col min="22" max="22" width="2.7109375" style="172" customWidth="1"/>
    <col min="23" max="23" width="10.7109375" style="172" customWidth="1"/>
    <col min="24" max="16384" width="11.42578125" style="172"/>
  </cols>
  <sheetData>
    <row r="1" spans="1:23" ht="21">
      <c r="A1" s="67" t="s">
        <v>286</v>
      </c>
      <c r="B1" s="67"/>
      <c r="D1" s="67"/>
      <c r="F1" s="67"/>
      <c r="H1" s="67"/>
      <c r="J1" s="67"/>
      <c r="L1" s="67"/>
      <c r="N1" s="67"/>
      <c r="P1" s="67"/>
      <c r="R1" s="67"/>
      <c r="T1" s="67"/>
      <c r="V1" s="67"/>
    </row>
    <row r="2" spans="1:23" ht="15" customHeight="1">
      <c r="A2" s="68" t="s">
        <v>229</v>
      </c>
      <c r="B2" s="173"/>
      <c r="C2" s="174"/>
      <c r="D2" s="173"/>
      <c r="E2" s="174"/>
      <c r="F2" s="173"/>
      <c r="G2" s="174"/>
      <c r="H2" s="173"/>
      <c r="I2" s="174"/>
      <c r="J2" s="173"/>
      <c r="K2" s="174"/>
      <c r="L2" s="173"/>
      <c r="N2" s="173"/>
      <c r="P2" s="173"/>
      <c r="Q2" s="174"/>
      <c r="R2" s="173"/>
      <c r="S2" s="174"/>
      <c r="T2" s="173"/>
      <c r="U2" s="174"/>
      <c r="V2" s="173"/>
      <c r="W2" s="174"/>
    </row>
    <row r="3" spans="1:23" ht="9" customHeight="1" thickBot="1">
      <c r="A3" s="175"/>
      <c r="B3" s="175"/>
      <c r="C3" s="187"/>
      <c r="D3" s="175"/>
      <c r="E3" s="187"/>
      <c r="F3" s="175"/>
      <c r="G3" s="187"/>
      <c r="H3" s="175"/>
      <c r="I3" s="188"/>
      <c r="J3" s="175"/>
      <c r="K3" s="189"/>
      <c r="L3" s="175"/>
      <c r="M3" s="190"/>
      <c r="N3" s="175"/>
      <c r="O3" s="191"/>
      <c r="P3" s="175"/>
      <c r="Q3" s="188"/>
      <c r="R3" s="175"/>
      <c r="S3" s="189"/>
      <c r="T3" s="175"/>
      <c r="U3" s="188"/>
      <c r="V3" s="175"/>
      <c r="W3" s="189"/>
    </row>
    <row r="4" spans="1:23" s="505" customFormat="1" ht="31.5" customHeight="1">
      <c r="A4" s="504"/>
      <c r="B4" s="504"/>
      <c r="C4" s="721" t="s">
        <v>230</v>
      </c>
      <c r="D4" s="721"/>
      <c r="E4" s="721"/>
      <c r="F4" s="721"/>
      <c r="G4" s="721"/>
      <c r="H4" s="614"/>
      <c r="I4" s="721" t="s">
        <v>135</v>
      </c>
      <c r="J4" s="721"/>
      <c r="K4" s="721"/>
      <c r="L4" s="614"/>
      <c r="M4" s="721" t="s">
        <v>154</v>
      </c>
      <c r="N4" s="721"/>
      <c r="O4" s="721"/>
      <c r="P4" s="614"/>
      <c r="Q4" s="721" t="s">
        <v>133</v>
      </c>
      <c r="R4" s="721"/>
      <c r="S4" s="721"/>
      <c r="T4" s="614"/>
      <c r="U4" s="721" t="s">
        <v>134</v>
      </c>
      <c r="V4" s="721"/>
      <c r="W4" s="721"/>
    </row>
    <row r="5" spans="1:23" ht="15" customHeight="1" thickBot="1">
      <c r="A5" s="220" t="s">
        <v>143</v>
      </c>
      <c r="B5" s="613"/>
      <c r="C5" s="14" t="str">
        <f>'Allianz Group'!$I$4</f>
        <v>4Q15</v>
      </c>
      <c r="D5" s="613"/>
      <c r="E5" s="456" t="str">
        <f>'Allianz Group'!$S$4</f>
        <v>4Q16</v>
      </c>
      <c r="F5" s="457"/>
      <c r="G5" s="264" t="s">
        <v>102</v>
      </c>
      <c r="H5" s="613"/>
      <c r="I5" s="14" t="str">
        <f>'Allianz Group'!$I$4</f>
        <v>4Q15</v>
      </c>
      <c r="J5" s="698"/>
      <c r="K5" s="456" t="str">
        <f>'Allianz Group'!$S$4</f>
        <v>4Q16</v>
      </c>
      <c r="L5" s="613"/>
      <c r="M5" s="14" t="str">
        <f>'Allianz Group'!$I$4</f>
        <v>4Q15</v>
      </c>
      <c r="N5" s="698"/>
      <c r="O5" s="456" t="str">
        <f>'Allianz Group'!$S$4</f>
        <v>4Q16</v>
      </c>
      <c r="P5" s="613"/>
      <c r="Q5" s="14" t="str">
        <f>'Allianz Group'!$I$4</f>
        <v>4Q15</v>
      </c>
      <c r="R5" s="698"/>
      <c r="S5" s="456" t="str">
        <f>'Allianz Group'!$S$4</f>
        <v>4Q16</v>
      </c>
      <c r="T5" s="613"/>
      <c r="U5" s="14" t="str">
        <f>'Allianz Group'!$I$4</f>
        <v>4Q15</v>
      </c>
      <c r="V5" s="698"/>
      <c r="W5" s="456" t="str">
        <f>'Allianz Group'!$S$4</f>
        <v>4Q16</v>
      </c>
    </row>
    <row r="6" spans="1:23">
      <c r="A6" s="177" t="s">
        <v>119</v>
      </c>
      <c r="B6" s="177"/>
      <c r="C6" s="192">
        <v>1433.4562100000001</v>
      </c>
      <c r="D6" s="177"/>
      <c r="E6" s="353">
        <v>1525.1388199999999</v>
      </c>
      <c r="F6" s="458"/>
      <c r="G6" s="657">
        <v>91.682609999999841</v>
      </c>
      <c r="H6" s="177"/>
      <c r="I6" s="168">
        <v>707.23122000000012</v>
      </c>
      <c r="J6" s="177"/>
      <c r="K6" s="353">
        <v>679.54720000000009</v>
      </c>
      <c r="L6" s="177"/>
      <c r="M6" s="168">
        <v>122.26246999999998</v>
      </c>
      <c r="N6" s="177"/>
      <c r="O6" s="353">
        <v>192.59915999999996</v>
      </c>
      <c r="P6" s="177"/>
      <c r="Q6" s="168">
        <v>406.94338000000005</v>
      </c>
      <c r="R6" s="177"/>
      <c r="S6" s="353">
        <v>435.87241999999998</v>
      </c>
      <c r="T6" s="177"/>
      <c r="U6" s="168">
        <v>197.01914000000002</v>
      </c>
      <c r="V6" s="177"/>
      <c r="W6" s="353">
        <v>217.12003999999993</v>
      </c>
    </row>
    <row r="7" spans="1:23">
      <c r="A7" s="444" t="s">
        <v>120</v>
      </c>
      <c r="B7" s="224"/>
      <c r="C7" s="445">
        <v>952.63951999999995</v>
      </c>
      <c r="D7" s="224"/>
      <c r="E7" s="255">
        <v>995.56327999999996</v>
      </c>
      <c r="F7" s="578"/>
      <c r="G7" s="658">
        <v>42.923760000000016</v>
      </c>
      <c r="H7" s="224"/>
      <c r="I7" s="313">
        <v>394.56936999999999</v>
      </c>
      <c r="J7" s="224"/>
      <c r="K7" s="255">
        <v>365.81807000000003</v>
      </c>
      <c r="L7" s="224"/>
      <c r="M7" s="313">
        <v>101.79158999999999</v>
      </c>
      <c r="N7" s="224"/>
      <c r="O7" s="255">
        <v>160.45274999999998</v>
      </c>
      <c r="P7" s="224"/>
      <c r="Q7" s="313">
        <v>386.85805000000005</v>
      </c>
      <c r="R7" s="224"/>
      <c r="S7" s="255">
        <v>412.08839</v>
      </c>
      <c r="T7" s="224"/>
      <c r="U7" s="313">
        <v>69.420510000000007</v>
      </c>
      <c r="V7" s="224"/>
      <c r="W7" s="255">
        <v>57.204069999999994</v>
      </c>
    </row>
    <row r="8" spans="1:23">
      <c r="A8" s="444" t="s">
        <v>121</v>
      </c>
      <c r="B8" s="224"/>
      <c r="C8" s="446">
        <v>5.7054626433516262E-2</v>
      </c>
      <c r="D8" s="224"/>
      <c r="E8" s="579">
        <v>5.9251858160027294E-2</v>
      </c>
      <c r="F8" s="578"/>
      <c r="G8" s="665">
        <v>2.1972317265110328E-3</v>
      </c>
      <c r="H8" s="224"/>
      <c r="I8" s="447">
        <v>5.5025877202292559E-2</v>
      </c>
      <c r="J8" s="224"/>
      <c r="K8" s="579">
        <v>5.3282256923283089E-2</v>
      </c>
      <c r="L8" s="224"/>
      <c r="M8" s="447">
        <v>2.2339696205199787E-2</v>
      </c>
      <c r="N8" s="224"/>
      <c r="O8" s="579">
        <v>3.4024421783363915E-2</v>
      </c>
      <c r="P8" s="224"/>
      <c r="Q8" s="447">
        <v>0.16966085643062023</v>
      </c>
      <c r="R8" s="224"/>
      <c r="S8" s="579">
        <v>0.16707424714652988</v>
      </c>
      <c r="T8" s="224"/>
      <c r="U8" s="447">
        <v>2.5810346151824998E-2</v>
      </c>
      <c r="V8" s="224"/>
      <c r="W8" s="579">
        <v>2.0769343255319057E-2</v>
      </c>
    </row>
    <row r="9" spans="1:23">
      <c r="A9" s="444" t="s">
        <v>122</v>
      </c>
      <c r="B9" s="224"/>
      <c r="C9" s="445">
        <v>287.35086999999999</v>
      </c>
      <c r="D9" s="224"/>
      <c r="E9" s="255">
        <v>307.38540999999998</v>
      </c>
      <c r="F9" s="578"/>
      <c r="G9" s="658">
        <v>20.034539999999993</v>
      </c>
      <c r="H9" s="224"/>
      <c r="I9" s="313">
        <v>225.48240000000004</v>
      </c>
      <c r="J9" s="224"/>
      <c r="K9" s="255">
        <v>220.96495999999999</v>
      </c>
      <c r="L9" s="224"/>
      <c r="M9" s="313">
        <v>26.46472</v>
      </c>
      <c r="N9" s="224"/>
      <c r="O9" s="255">
        <v>42.384879999999988</v>
      </c>
      <c r="P9" s="224"/>
      <c r="Q9" s="313">
        <v>20.085280000000008</v>
      </c>
      <c r="R9" s="224"/>
      <c r="S9" s="255">
        <v>23.915399999999998</v>
      </c>
      <c r="T9" s="224"/>
      <c r="U9" s="313">
        <v>15.318469999999994</v>
      </c>
      <c r="V9" s="224"/>
      <c r="W9" s="255">
        <v>20.120170000000005</v>
      </c>
    </row>
    <row r="10" spans="1:23">
      <c r="A10" s="444" t="s">
        <v>237</v>
      </c>
      <c r="B10" s="224"/>
      <c r="C10" s="448">
        <v>5.7282683962654778E-4</v>
      </c>
      <c r="D10" s="224"/>
      <c r="E10" s="581">
        <v>5.8339248970395714E-4</v>
      </c>
      <c r="F10" s="578"/>
      <c r="G10" s="582">
        <v>1.0565650077409361E-5</v>
      </c>
      <c r="H10" s="224"/>
      <c r="I10" s="449">
        <v>6.6919251452543591E-4</v>
      </c>
      <c r="J10" s="224"/>
      <c r="K10" s="581">
        <v>6.4904541535363756E-4</v>
      </c>
      <c r="L10" s="224"/>
      <c r="M10" s="449">
        <v>2.9778958347625523E-4</v>
      </c>
      <c r="N10" s="224"/>
      <c r="O10" s="581">
        <v>4.1199467509454694E-4</v>
      </c>
      <c r="P10" s="224"/>
      <c r="Q10" s="449">
        <v>6.1092020003562005E-4</v>
      </c>
      <c r="R10" s="224"/>
      <c r="S10" s="581">
        <v>6.5755275608610025E-4</v>
      </c>
      <c r="T10" s="224"/>
      <c r="U10" s="449">
        <v>3.567253201656188E-4</v>
      </c>
      <c r="V10" s="224"/>
      <c r="W10" s="581">
        <v>4.2628065681003406E-4</v>
      </c>
    </row>
    <row r="11" spans="1:23">
      <c r="A11" s="444" t="s">
        <v>123</v>
      </c>
      <c r="B11" s="224"/>
      <c r="C11" s="445">
        <v>193.46582000000012</v>
      </c>
      <c r="D11" s="224"/>
      <c r="E11" s="255">
        <v>222.19012999999995</v>
      </c>
      <c r="F11" s="578"/>
      <c r="G11" s="658">
        <v>28.724309999999832</v>
      </c>
      <c r="H11" s="224"/>
      <c r="I11" s="313">
        <v>87.17945000000006</v>
      </c>
      <c r="J11" s="224"/>
      <c r="K11" s="255">
        <v>92.764170000000021</v>
      </c>
      <c r="L11" s="224"/>
      <c r="M11" s="313">
        <v>-5.9938400000000014</v>
      </c>
      <c r="N11" s="224"/>
      <c r="O11" s="255">
        <v>-10.238469999999998</v>
      </c>
      <c r="P11" s="224"/>
      <c r="Q11" s="313">
        <v>4.9999999999999874E-5</v>
      </c>
      <c r="R11" s="224"/>
      <c r="S11" s="255">
        <v>-0.13137000000000001</v>
      </c>
      <c r="T11" s="224"/>
      <c r="U11" s="313">
        <v>112.28016000000002</v>
      </c>
      <c r="V11" s="224"/>
      <c r="W11" s="255">
        <v>139.79579999999993</v>
      </c>
    </row>
    <row r="12" spans="1:23">
      <c r="A12" s="224" t="s">
        <v>239</v>
      </c>
      <c r="B12" s="224"/>
      <c r="C12" s="195">
        <v>1.5814564185010274E-3</v>
      </c>
      <c r="D12" s="224"/>
      <c r="E12" s="583">
        <v>1.7533394422161413E-3</v>
      </c>
      <c r="F12" s="224"/>
      <c r="G12" s="584">
        <v>1.7188302371511392E-4</v>
      </c>
      <c r="H12" s="224"/>
      <c r="I12" s="196">
        <v>1.4696440371365215E-3</v>
      </c>
      <c r="J12" s="224"/>
      <c r="K12" s="583">
        <v>1.4910145917213236E-3</v>
      </c>
      <c r="L12" s="224"/>
      <c r="M12" s="196">
        <v>-2.6774801005571093E-2</v>
      </c>
      <c r="N12" s="224"/>
      <c r="O12" s="583">
        <v>-3.3684442457852667E-2</v>
      </c>
      <c r="P12" s="224"/>
      <c r="Q12" s="194" t="s">
        <v>220</v>
      </c>
      <c r="R12" s="224"/>
      <c r="S12" s="586" t="s">
        <v>220</v>
      </c>
      <c r="T12" s="224"/>
      <c r="U12" s="196">
        <v>1.8875563424883492E-3</v>
      </c>
      <c r="V12" s="224"/>
      <c r="W12" s="583">
        <v>2.3226525967698463E-3</v>
      </c>
    </row>
    <row r="13" spans="1:23">
      <c r="A13" s="198" t="s">
        <v>124</v>
      </c>
      <c r="B13" s="177"/>
      <c r="C13" s="199">
        <v>1187.7504100000006</v>
      </c>
      <c r="D13" s="177"/>
      <c r="E13" s="459">
        <v>1401.4763999999996</v>
      </c>
      <c r="F13" s="177"/>
      <c r="G13" s="659">
        <v>213.725989999999</v>
      </c>
      <c r="H13" s="177"/>
      <c r="I13" s="200">
        <v>558.11545999999953</v>
      </c>
      <c r="J13" s="177"/>
      <c r="K13" s="459">
        <v>587.68841999999938</v>
      </c>
      <c r="L13" s="177"/>
      <c r="M13" s="200">
        <v>581.34902999999974</v>
      </c>
      <c r="N13" s="177"/>
      <c r="O13" s="459">
        <v>749.50506999999959</v>
      </c>
      <c r="P13" s="177"/>
      <c r="Q13" s="200">
        <v>35.775069999999999</v>
      </c>
      <c r="R13" s="177"/>
      <c r="S13" s="459">
        <v>50.608350000000158</v>
      </c>
      <c r="T13" s="177"/>
      <c r="U13" s="200">
        <v>12.51085</v>
      </c>
      <c r="V13" s="177"/>
      <c r="W13" s="459">
        <v>13.674560000000001</v>
      </c>
    </row>
    <row r="14" spans="1:23">
      <c r="A14" s="451" t="s">
        <v>238</v>
      </c>
      <c r="B14" s="224"/>
      <c r="C14" s="618">
        <v>2.9717829822905068E-3</v>
      </c>
      <c r="D14" s="224"/>
      <c r="E14" s="619">
        <v>3.3563440323918685E-3</v>
      </c>
      <c r="F14" s="224"/>
      <c r="G14" s="620">
        <v>3.8456105010136171E-4</v>
      </c>
      <c r="H14" s="224"/>
      <c r="I14" s="621">
        <v>2.0103077773389907E-3</v>
      </c>
      <c r="J14" s="224"/>
      <c r="K14" s="619">
        <v>2.1122350232364116E-3</v>
      </c>
      <c r="L14" s="224"/>
      <c r="M14" s="621">
        <v>6.5580461722654767E-3</v>
      </c>
      <c r="N14" s="224"/>
      <c r="O14" s="619">
        <v>7.3069185474861336E-3</v>
      </c>
      <c r="P14" s="224"/>
      <c r="Q14" s="621">
        <v>1.0881457923757249E-3</v>
      </c>
      <c r="R14" s="224"/>
      <c r="S14" s="619">
        <v>1.3914741138960709E-3</v>
      </c>
      <c r="T14" s="224"/>
      <c r="U14" s="621">
        <v>2.3812996358867168E-2</v>
      </c>
      <c r="V14" s="224"/>
      <c r="W14" s="619">
        <v>3.5538127784172174E-2</v>
      </c>
    </row>
    <row r="15" spans="1:23">
      <c r="A15" s="198" t="s">
        <v>125</v>
      </c>
      <c r="B15" s="177"/>
      <c r="C15" s="199">
        <v>-1747.3374999999996</v>
      </c>
      <c r="D15" s="177"/>
      <c r="E15" s="459">
        <v>-1814.8423200000004</v>
      </c>
      <c r="F15" s="458"/>
      <c r="G15" s="659">
        <v>-67.504820000000791</v>
      </c>
      <c r="H15" s="177"/>
      <c r="I15" s="200">
        <v>-706.07377999999994</v>
      </c>
      <c r="J15" s="177"/>
      <c r="K15" s="459">
        <v>-620.53665999999998</v>
      </c>
      <c r="L15" s="177"/>
      <c r="M15" s="200">
        <v>-446.26026999999988</v>
      </c>
      <c r="N15" s="177"/>
      <c r="O15" s="459">
        <v>-523.19710999999984</v>
      </c>
      <c r="P15" s="177"/>
      <c r="Q15" s="200">
        <v>-429.77618000000007</v>
      </c>
      <c r="R15" s="177"/>
      <c r="S15" s="459">
        <v>-470.05292999999995</v>
      </c>
      <c r="T15" s="177"/>
      <c r="U15" s="200">
        <v>-165.22727</v>
      </c>
      <c r="V15" s="177"/>
      <c r="W15" s="459">
        <v>-201.05562000000003</v>
      </c>
    </row>
    <row r="16" spans="1:23">
      <c r="A16" s="444" t="s">
        <v>126</v>
      </c>
      <c r="B16" s="224"/>
      <c r="C16" s="445">
        <v>-1290.5395899999999</v>
      </c>
      <c r="D16" s="224"/>
      <c r="E16" s="255">
        <v>-1332.2112500000003</v>
      </c>
      <c r="F16" s="578"/>
      <c r="G16" s="658">
        <v>-41.671660000000429</v>
      </c>
      <c r="H16" s="224"/>
      <c r="I16" s="313">
        <v>-455.64270999999997</v>
      </c>
      <c r="J16" s="224"/>
      <c r="K16" s="255">
        <v>-390.26988999999998</v>
      </c>
      <c r="L16" s="224"/>
      <c r="M16" s="313">
        <v>-396.46638999999988</v>
      </c>
      <c r="N16" s="224"/>
      <c r="O16" s="255">
        <v>-460.55310999999989</v>
      </c>
      <c r="P16" s="224"/>
      <c r="Q16" s="313">
        <v>-315.07905000000005</v>
      </c>
      <c r="R16" s="224"/>
      <c r="S16" s="255">
        <v>-350.58393999999993</v>
      </c>
      <c r="T16" s="224"/>
      <c r="U16" s="313">
        <v>-123.35144</v>
      </c>
      <c r="V16" s="224"/>
      <c r="W16" s="255">
        <v>-130.80431000000004</v>
      </c>
    </row>
    <row r="17" spans="1:23">
      <c r="A17" s="450" t="s">
        <v>127</v>
      </c>
      <c r="B17" s="225"/>
      <c r="C17" s="446">
        <v>-8.9890698750175982E-2</v>
      </c>
      <c r="D17" s="225"/>
      <c r="E17" s="579">
        <v>-8.6890753379217256E-2</v>
      </c>
      <c r="F17" s="585"/>
      <c r="G17" s="580">
        <v>2.9999453709587259E-3</v>
      </c>
      <c r="H17" s="225"/>
      <c r="I17" s="447">
        <v>-9.1656777238700748E-2</v>
      </c>
      <c r="J17" s="225"/>
      <c r="K17" s="579">
        <v>-8.9048935357466455E-2</v>
      </c>
      <c r="L17" s="225"/>
      <c r="M17" s="447">
        <v>-8.2751561930385756E-2</v>
      </c>
      <c r="N17" s="225"/>
      <c r="O17" s="579">
        <v>-7.8407030032903932E-2</v>
      </c>
      <c r="P17" s="225"/>
      <c r="Q17" s="447">
        <v>-0.20857576251111307</v>
      </c>
      <c r="R17" s="225"/>
      <c r="S17" s="579">
        <v>-0.18471394868056323</v>
      </c>
      <c r="T17" s="225"/>
      <c r="U17" s="447">
        <v>-3.999833160102749E-2</v>
      </c>
      <c r="V17" s="225"/>
      <c r="W17" s="579">
        <v>-4.1165507680231438E-2</v>
      </c>
    </row>
    <row r="18" spans="1:23">
      <c r="A18" s="450" t="s">
        <v>155</v>
      </c>
      <c r="B18" s="225"/>
      <c r="C18" s="445">
        <v>-456.79790999999989</v>
      </c>
      <c r="D18" s="225"/>
      <c r="E18" s="255">
        <v>-482.63107000000014</v>
      </c>
      <c r="F18" s="585"/>
      <c r="G18" s="658">
        <v>-25.833160000000248</v>
      </c>
      <c r="H18" s="225"/>
      <c r="I18" s="313">
        <v>-250.43107000000001</v>
      </c>
      <c r="J18" s="225"/>
      <c r="K18" s="255">
        <v>-230.26676999999998</v>
      </c>
      <c r="L18" s="225"/>
      <c r="M18" s="313">
        <v>-49.793880000000001</v>
      </c>
      <c r="N18" s="225"/>
      <c r="O18" s="255">
        <v>-62.643999999999991</v>
      </c>
      <c r="P18" s="225"/>
      <c r="Q18" s="313">
        <v>-114.69713</v>
      </c>
      <c r="R18" s="225"/>
      <c r="S18" s="255">
        <v>-119.46899000000002</v>
      </c>
      <c r="T18" s="225"/>
      <c r="U18" s="313">
        <v>-41.875830000000008</v>
      </c>
      <c r="V18" s="225"/>
      <c r="W18" s="255">
        <v>-70.251309999999989</v>
      </c>
    </row>
    <row r="19" spans="1:23">
      <c r="A19" s="224" t="s">
        <v>237</v>
      </c>
      <c r="B19" s="224"/>
      <c r="C19" s="195">
        <v>-9.1061531546193742E-4</v>
      </c>
      <c r="D19" s="224"/>
      <c r="E19" s="583">
        <v>-9.1599448892445783E-4</v>
      </c>
      <c r="F19" s="578"/>
      <c r="G19" s="584">
        <v>-5.3791734625204066E-6</v>
      </c>
      <c r="H19" s="224"/>
      <c r="I19" s="196">
        <v>-7.432358243862733E-4</v>
      </c>
      <c r="J19" s="224"/>
      <c r="K19" s="583">
        <v>-6.7636783396240986E-4</v>
      </c>
      <c r="L19" s="224"/>
      <c r="M19" s="196">
        <v>-5.6029683234383877E-4</v>
      </c>
      <c r="N19" s="224"/>
      <c r="O19" s="583">
        <v>-6.0891984185451988E-4</v>
      </c>
      <c r="P19" s="224"/>
      <c r="Q19" s="196">
        <v>-3.4886640167879901E-3</v>
      </c>
      <c r="R19" s="224"/>
      <c r="S19" s="583">
        <v>-3.2847940507506781E-3</v>
      </c>
      <c r="T19" s="224"/>
      <c r="U19" s="196">
        <v>-9.7517368666394442E-4</v>
      </c>
      <c r="V19" s="224"/>
      <c r="W19" s="583">
        <v>-1.4883957028477047E-3</v>
      </c>
    </row>
    <row r="20" spans="1:23">
      <c r="A20" s="201" t="s">
        <v>128</v>
      </c>
      <c r="B20" s="177"/>
      <c r="C20" s="202">
        <v>261.56237000000004</v>
      </c>
      <c r="D20" s="177"/>
      <c r="E20" s="460">
        <v>244.26401000000038</v>
      </c>
      <c r="F20" s="458"/>
      <c r="G20" s="660">
        <v>-17.298359999999661</v>
      </c>
      <c r="H20" s="177"/>
      <c r="I20" s="203">
        <v>25.453949999999999</v>
      </c>
      <c r="J20" s="177"/>
      <c r="K20" s="460">
        <v>27.149229999999903</v>
      </c>
      <c r="L20" s="177"/>
      <c r="M20" s="203">
        <v>67.48881999999999</v>
      </c>
      <c r="N20" s="177"/>
      <c r="O20" s="460">
        <v>59.910579999999996</v>
      </c>
      <c r="P20" s="177"/>
      <c r="Q20" s="203">
        <v>137.31395999999984</v>
      </c>
      <c r="R20" s="177"/>
      <c r="S20" s="460">
        <v>122.7685599999994</v>
      </c>
      <c r="T20" s="177"/>
      <c r="U20" s="203">
        <v>31.305640000000011</v>
      </c>
      <c r="V20" s="177"/>
      <c r="W20" s="460">
        <v>34.435639999999999</v>
      </c>
    </row>
    <row r="21" spans="1:23">
      <c r="A21" s="201" t="s">
        <v>129</v>
      </c>
      <c r="B21" s="177"/>
      <c r="C21" s="202">
        <v>1135.4314900000013</v>
      </c>
      <c r="D21" s="177"/>
      <c r="E21" s="460">
        <v>1356.0369099999996</v>
      </c>
      <c r="F21" s="458"/>
      <c r="G21" s="660">
        <v>220.60541999999828</v>
      </c>
      <c r="H21" s="177"/>
      <c r="I21" s="203">
        <v>584.72684999999979</v>
      </c>
      <c r="J21" s="177"/>
      <c r="K21" s="460">
        <v>673.84818999999936</v>
      </c>
      <c r="L21" s="177"/>
      <c r="M21" s="203">
        <v>324.84004999999985</v>
      </c>
      <c r="N21" s="177"/>
      <c r="O21" s="460">
        <v>478.81769999999972</v>
      </c>
      <c r="P21" s="177"/>
      <c r="Q21" s="203">
        <v>150.25622999999985</v>
      </c>
      <c r="R21" s="177"/>
      <c r="S21" s="460">
        <v>139.19639999999958</v>
      </c>
      <c r="T21" s="177"/>
      <c r="U21" s="203">
        <v>75.608360000000033</v>
      </c>
      <c r="V21" s="177"/>
      <c r="W21" s="460">
        <v>64.174619999999919</v>
      </c>
    </row>
    <row r="22" spans="1:23">
      <c r="A22" s="198" t="s">
        <v>240</v>
      </c>
      <c r="B22" s="177"/>
      <c r="C22" s="199">
        <v>-30.477139999999451</v>
      </c>
      <c r="D22" s="177"/>
      <c r="E22" s="459">
        <v>-273.22636000000057</v>
      </c>
      <c r="F22" s="458"/>
      <c r="G22" s="659">
        <v>-242.74922000000112</v>
      </c>
      <c r="H22" s="177"/>
      <c r="I22" s="200">
        <v>31.654880000000333</v>
      </c>
      <c r="J22" s="177"/>
      <c r="K22" s="459">
        <v>-86.153199999999885</v>
      </c>
      <c r="L22" s="177"/>
      <c r="M22" s="200">
        <v>-91.929310000000072</v>
      </c>
      <c r="N22" s="177"/>
      <c r="O22" s="459">
        <v>-230.1013700000002</v>
      </c>
      <c r="P22" s="177"/>
      <c r="Q22" s="200">
        <v>16.747400000000013</v>
      </c>
      <c r="R22" s="177"/>
      <c r="S22" s="459">
        <v>32.18107999999998</v>
      </c>
      <c r="T22" s="177"/>
      <c r="U22" s="200">
        <v>13.049890000000026</v>
      </c>
      <c r="V22" s="177"/>
      <c r="W22" s="459">
        <v>10.847129999999964</v>
      </c>
    </row>
    <row r="23" spans="1:23">
      <c r="A23" s="444" t="s">
        <v>130</v>
      </c>
      <c r="B23" s="224"/>
      <c r="C23" s="445">
        <v>435.58950000000027</v>
      </c>
      <c r="D23" s="224"/>
      <c r="E23" s="255">
        <v>449.04887999999983</v>
      </c>
      <c r="F23" s="578"/>
      <c r="G23" s="658">
        <v>13.459379999999555</v>
      </c>
      <c r="H23" s="224"/>
      <c r="I23" s="313">
        <v>85.607709999999997</v>
      </c>
      <c r="J23" s="224"/>
      <c r="K23" s="255">
        <v>61.473000000000056</v>
      </c>
      <c r="L23" s="224"/>
      <c r="M23" s="313">
        <v>221.41017999999988</v>
      </c>
      <c r="N23" s="224"/>
      <c r="O23" s="255">
        <v>222.81333999999993</v>
      </c>
      <c r="P23" s="224"/>
      <c r="Q23" s="313">
        <v>86.602639999999937</v>
      </c>
      <c r="R23" s="224"/>
      <c r="S23" s="255">
        <v>110.949</v>
      </c>
      <c r="T23" s="224"/>
      <c r="U23" s="313">
        <v>41.968970000000027</v>
      </c>
      <c r="V23" s="224"/>
      <c r="W23" s="255">
        <v>53.813539999999975</v>
      </c>
    </row>
    <row r="24" spans="1:23">
      <c r="A24" s="224" t="s">
        <v>131</v>
      </c>
      <c r="B24" s="224"/>
      <c r="C24" s="193">
        <v>-466.06663999999972</v>
      </c>
      <c r="D24" s="224"/>
      <c r="E24" s="353">
        <v>-722.27524000000039</v>
      </c>
      <c r="F24" s="578"/>
      <c r="G24" s="661">
        <v>-256.20860000000067</v>
      </c>
      <c r="H24" s="224"/>
      <c r="I24" s="35">
        <v>-53.952829999999665</v>
      </c>
      <c r="J24" s="224"/>
      <c r="K24" s="353">
        <v>-147.62619999999993</v>
      </c>
      <c r="L24" s="224"/>
      <c r="M24" s="35">
        <v>-313.33948999999996</v>
      </c>
      <c r="N24" s="224"/>
      <c r="O24" s="353">
        <v>-452.91471000000013</v>
      </c>
      <c r="P24" s="224"/>
      <c r="Q24" s="35">
        <v>-69.855239999999924</v>
      </c>
      <c r="R24" s="224"/>
      <c r="S24" s="353">
        <v>-78.767920000000018</v>
      </c>
      <c r="T24" s="224"/>
      <c r="U24" s="35">
        <v>-28.919080000000001</v>
      </c>
      <c r="V24" s="224"/>
      <c r="W24" s="353">
        <v>-42.96641000000001</v>
      </c>
    </row>
    <row r="25" spans="1:23">
      <c r="A25" s="201" t="s">
        <v>246</v>
      </c>
      <c r="B25" s="177"/>
      <c r="C25" s="202">
        <v>1104.9543500000018</v>
      </c>
      <c r="D25" s="177"/>
      <c r="E25" s="460">
        <v>1082.810549999999</v>
      </c>
      <c r="F25" s="458"/>
      <c r="G25" s="660">
        <v>-22.143800000002784</v>
      </c>
      <c r="H25" s="177"/>
      <c r="I25" s="203">
        <v>616.38173000000006</v>
      </c>
      <c r="J25" s="177"/>
      <c r="K25" s="460">
        <v>587.69498999999951</v>
      </c>
      <c r="L25" s="177"/>
      <c r="M25" s="203">
        <v>232.91073999999978</v>
      </c>
      <c r="N25" s="177"/>
      <c r="O25" s="460">
        <v>248.71632999999952</v>
      </c>
      <c r="P25" s="177"/>
      <c r="Q25" s="203">
        <v>167.00362999999987</v>
      </c>
      <c r="R25" s="177"/>
      <c r="S25" s="460">
        <v>171.37747999999957</v>
      </c>
      <c r="T25" s="177"/>
      <c r="U25" s="203">
        <v>88.658250000000066</v>
      </c>
      <c r="V25" s="177"/>
      <c r="W25" s="460">
        <v>75.021749999999884</v>
      </c>
    </row>
    <row r="26" spans="1:23">
      <c r="A26" s="667" t="s">
        <v>247</v>
      </c>
      <c r="B26" s="224"/>
      <c r="C26" s="35">
        <v>-4</v>
      </c>
      <c r="D26" s="224"/>
      <c r="E26" s="353">
        <v>0</v>
      </c>
      <c r="F26" s="578"/>
      <c r="G26" s="661"/>
      <c r="H26" s="224"/>
      <c r="I26" s="35"/>
      <c r="J26" s="224"/>
      <c r="K26" s="353"/>
      <c r="L26" s="224"/>
      <c r="M26" s="35"/>
      <c r="N26" s="224"/>
      <c r="O26" s="353"/>
      <c r="P26" s="224"/>
      <c r="Q26" s="35"/>
      <c r="R26" s="224"/>
      <c r="S26" s="353"/>
      <c r="T26" s="224"/>
      <c r="U26" s="35"/>
      <c r="V26" s="224"/>
      <c r="W26" s="353"/>
    </row>
    <row r="27" spans="1:23">
      <c r="A27" s="201" t="s">
        <v>248</v>
      </c>
      <c r="B27" s="177"/>
      <c r="C27" s="202">
        <f>SUM(C25:C26)</f>
        <v>1100.9543500000018</v>
      </c>
      <c r="D27" s="177"/>
      <c r="E27" s="460">
        <f>SUM(E25:E26)</f>
        <v>1082.810549999999</v>
      </c>
      <c r="F27" s="458"/>
      <c r="G27" s="660"/>
      <c r="H27" s="177"/>
      <c r="I27" s="203"/>
      <c r="J27" s="177"/>
      <c r="K27" s="460"/>
      <c r="L27" s="177"/>
      <c r="M27" s="203"/>
      <c r="N27" s="177"/>
      <c r="O27" s="460"/>
      <c r="P27" s="177"/>
      <c r="Q27" s="203"/>
      <c r="R27" s="177"/>
      <c r="S27" s="460"/>
      <c r="T27" s="177"/>
      <c r="U27" s="203"/>
      <c r="V27" s="177"/>
      <c r="W27" s="460"/>
    </row>
    <row r="28" spans="1:23">
      <c r="A28" s="178"/>
      <c r="B28" s="178"/>
      <c r="C28" s="193"/>
      <c r="D28" s="178"/>
      <c r="E28" s="353"/>
      <c r="F28" s="458"/>
      <c r="G28" s="661"/>
      <c r="H28" s="178"/>
      <c r="I28" s="35"/>
      <c r="J28" s="178"/>
      <c r="K28" s="353"/>
      <c r="L28" s="178"/>
      <c r="M28" s="35"/>
      <c r="N28" s="178"/>
      <c r="O28" s="353"/>
      <c r="P28" s="178"/>
      <c r="Q28" s="35"/>
      <c r="R28" s="178"/>
      <c r="S28" s="353"/>
      <c r="T28" s="178"/>
      <c r="U28" s="35"/>
      <c r="V28" s="178"/>
      <c r="W28" s="353"/>
    </row>
    <row r="29" spans="1:23">
      <c r="A29" s="201" t="s">
        <v>25</v>
      </c>
      <c r="B29" s="177"/>
      <c r="C29" s="202">
        <v>16696.972349999996</v>
      </c>
      <c r="D29" s="177"/>
      <c r="E29" s="460">
        <v>16802.22884</v>
      </c>
      <c r="F29" s="458"/>
      <c r="G29" s="660">
        <v>105.2564900000034</v>
      </c>
      <c r="H29" s="177"/>
      <c r="I29" s="203">
        <v>7170.6148099999928</v>
      </c>
      <c r="J29" s="177"/>
      <c r="K29" s="460">
        <v>6865.6639399999995</v>
      </c>
      <c r="L29" s="177"/>
      <c r="M29" s="203">
        <v>4556.5342099999989</v>
      </c>
      <c r="N29" s="177"/>
      <c r="O29" s="460">
        <v>4715.8112200000005</v>
      </c>
      <c r="P29" s="177"/>
      <c r="Q29" s="203">
        <v>2280.1844700000011</v>
      </c>
      <c r="R29" s="177"/>
      <c r="S29" s="460">
        <v>2466.4985599999995</v>
      </c>
      <c r="T29" s="177"/>
      <c r="U29" s="203">
        <v>2689.6388600000014</v>
      </c>
      <c r="V29" s="177"/>
      <c r="W29" s="460">
        <v>2754.2551200000007</v>
      </c>
    </row>
    <row r="30" spans="1:23">
      <c r="A30" s="226" t="s">
        <v>141</v>
      </c>
      <c r="B30" s="224"/>
      <c r="C30" s="204">
        <v>101960.50812</v>
      </c>
      <c r="D30" s="224"/>
      <c r="E30" s="459">
        <v>109332.57153999999</v>
      </c>
      <c r="F30" s="578"/>
      <c r="G30" s="659">
        <v>7372.0634199999913</v>
      </c>
      <c r="H30" s="224"/>
      <c r="I30" s="205">
        <v>59320.112759999982</v>
      </c>
      <c r="J30" s="224"/>
      <c r="K30" s="459">
        <v>62215.467585000006</v>
      </c>
      <c r="L30" s="224"/>
      <c r="M30" s="205">
        <v>223.854885</v>
      </c>
      <c r="N30" s="224"/>
      <c r="O30" s="459">
        <v>302.53937000000002</v>
      </c>
      <c r="P30" s="224"/>
      <c r="Q30" s="205">
        <v>0</v>
      </c>
      <c r="R30" s="224"/>
      <c r="S30" s="459">
        <v>0</v>
      </c>
      <c r="T30" s="224"/>
      <c r="U30" s="205">
        <v>42416.540475000002</v>
      </c>
      <c r="V30" s="224"/>
      <c r="W30" s="459">
        <v>46814.564585</v>
      </c>
    </row>
    <row r="31" spans="1:23">
      <c r="A31" s="451" t="s">
        <v>142</v>
      </c>
      <c r="B31" s="224"/>
      <c r="C31" s="452">
        <v>399676.02516000002</v>
      </c>
      <c r="D31" s="224"/>
      <c r="E31" s="348">
        <v>417560.4129</v>
      </c>
      <c r="F31" s="578"/>
      <c r="G31" s="662">
        <v>17884.387739999976</v>
      </c>
      <c r="H31" s="224"/>
      <c r="I31" s="317">
        <v>277626.87200999999</v>
      </c>
      <c r="J31" s="224"/>
      <c r="K31" s="348">
        <v>278230.60101500002</v>
      </c>
      <c r="L31" s="224"/>
      <c r="M31" s="317">
        <v>88646.681454999998</v>
      </c>
      <c r="N31" s="224"/>
      <c r="O31" s="348">
        <v>102574.7126</v>
      </c>
      <c r="P31" s="224"/>
      <c r="Q31" s="317">
        <v>32877.092620000003</v>
      </c>
      <c r="R31" s="224"/>
      <c r="S31" s="348">
        <v>36370.313680000007</v>
      </c>
      <c r="T31" s="224"/>
      <c r="U31" s="317">
        <v>525.37907499999994</v>
      </c>
      <c r="V31" s="224"/>
      <c r="W31" s="348">
        <v>384.78560500000003</v>
      </c>
    </row>
    <row r="32" spans="1:23">
      <c r="A32" s="453" t="s">
        <v>231</v>
      </c>
      <c r="B32" s="177"/>
      <c r="C32" s="454">
        <v>501636.53328000003</v>
      </c>
      <c r="D32" s="177"/>
      <c r="E32" s="461">
        <v>526892.98444000003</v>
      </c>
      <c r="F32" s="458"/>
      <c r="G32" s="663">
        <v>25256.451159999997</v>
      </c>
      <c r="H32" s="177"/>
      <c r="I32" s="455">
        <v>336946.98476999998</v>
      </c>
      <c r="J32" s="177"/>
      <c r="K32" s="461">
        <v>340446.0686</v>
      </c>
      <c r="L32" s="177"/>
      <c r="M32" s="455">
        <v>88870.536339999991</v>
      </c>
      <c r="N32" s="177"/>
      <c r="O32" s="461">
        <v>102877.25197</v>
      </c>
      <c r="P32" s="177"/>
      <c r="Q32" s="455">
        <v>32877.092620000003</v>
      </c>
      <c r="R32" s="177"/>
      <c r="S32" s="461">
        <v>36370.313680000007</v>
      </c>
      <c r="T32" s="177"/>
      <c r="U32" s="455">
        <v>42941.919549999999</v>
      </c>
      <c r="V32" s="177"/>
      <c r="W32" s="461">
        <v>47199.350189999997</v>
      </c>
    </row>
    <row r="33" spans="1:23" ht="13.5" thickBot="1">
      <c r="A33" s="221" t="s">
        <v>242</v>
      </c>
      <c r="B33" s="177"/>
      <c r="C33" s="222">
        <v>14356.76447</v>
      </c>
      <c r="D33" s="177"/>
      <c r="E33" s="462">
        <v>15332.025540000001</v>
      </c>
      <c r="F33" s="458"/>
      <c r="G33" s="664">
        <v>975.26107000000047</v>
      </c>
      <c r="H33" s="177"/>
      <c r="I33" s="223">
        <v>4971.1840599999996</v>
      </c>
      <c r="J33" s="177"/>
      <c r="K33" s="462">
        <v>4382.6452099999997</v>
      </c>
      <c r="L33" s="177"/>
      <c r="M33" s="223">
        <v>4791.0441900000005</v>
      </c>
      <c r="N33" s="177"/>
      <c r="O33" s="462">
        <v>5873.8752100000002</v>
      </c>
      <c r="P33" s="177"/>
      <c r="Q33" s="223">
        <v>1510.6215900000002</v>
      </c>
      <c r="R33" s="177"/>
      <c r="S33" s="462">
        <v>1897.9830300000001</v>
      </c>
      <c r="T33" s="177"/>
      <c r="U33" s="223">
        <v>3083.9146299999998</v>
      </c>
      <c r="V33" s="177"/>
      <c r="W33" s="462">
        <v>3177.5220899999999</v>
      </c>
    </row>
    <row r="34" spans="1:23">
      <c r="A34" s="174"/>
      <c r="B34" s="174"/>
      <c r="C34" s="174"/>
      <c r="D34" s="174"/>
      <c r="E34" s="174"/>
      <c r="F34" s="174"/>
      <c r="G34" s="174"/>
      <c r="H34" s="174"/>
      <c r="I34" s="174"/>
      <c r="J34" s="174"/>
      <c r="K34" s="174"/>
      <c r="L34" s="174"/>
      <c r="N34" s="174"/>
      <c r="P34" s="174"/>
      <c r="Q34" s="174"/>
      <c r="R34" s="174"/>
      <c r="S34" s="174"/>
      <c r="T34" s="174"/>
      <c r="U34" s="174"/>
      <c r="V34" s="174"/>
      <c r="W34" s="174"/>
    </row>
    <row r="35" spans="1:23" s="595" customFormat="1">
      <c r="A35" s="228" t="s">
        <v>249</v>
      </c>
      <c r="B35" s="228"/>
      <c r="D35" s="228"/>
      <c r="F35" s="228"/>
      <c r="H35" s="228"/>
      <c r="J35" s="228"/>
      <c r="L35" s="228"/>
      <c r="N35" s="228"/>
      <c r="P35" s="228"/>
      <c r="R35" s="228"/>
      <c r="T35" s="228"/>
      <c r="V35" s="228"/>
    </row>
    <row r="36" spans="1:23" s="595" customFormat="1">
      <c r="A36" s="228" t="s">
        <v>251</v>
      </c>
      <c r="B36" s="228"/>
      <c r="D36" s="228"/>
      <c r="F36" s="228"/>
      <c r="H36" s="228"/>
      <c r="J36" s="228"/>
      <c r="L36" s="228"/>
      <c r="N36" s="228"/>
      <c r="P36" s="228"/>
      <c r="R36" s="228"/>
      <c r="T36" s="228"/>
      <c r="V36" s="228"/>
    </row>
    <row r="37" spans="1:23" s="595" customFormat="1">
      <c r="A37" s="228" t="s">
        <v>278</v>
      </c>
      <c r="B37" s="228"/>
      <c r="D37" s="228"/>
      <c r="F37" s="228"/>
      <c r="H37" s="228"/>
      <c r="J37" s="228"/>
      <c r="L37" s="228"/>
      <c r="N37" s="228"/>
      <c r="P37" s="228"/>
      <c r="R37" s="228"/>
      <c r="T37" s="228"/>
      <c r="V37" s="228"/>
    </row>
    <row r="38" spans="1:23" s="595" customFormat="1">
      <c r="A38" s="228" t="s">
        <v>228</v>
      </c>
      <c r="B38" s="228"/>
      <c r="D38" s="228"/>
      <c r="F38" s="228"/>
      <c r="H38" s="228"/>
      <c r="J38" s="228"/>
      <c r="L38" s="228"/>
      <c r="N38" s="228"/>
      <c r="P38" s="228"/>
      <c r="R38" s="228"/>
      <c r="T38" s="228"/>
      <c r="V38" s="228"/>
    </row>
    <row r="39" spans="1:23" s="595" customFormat="1">
      <c r="A39" s="228" t="s">
        <v>250</v>
      </c>
      <c r="B39" s="228"/>
      <c r="D39" s="228"/>
      <c r="F39" s="228"/>
      <c r="H39" s="228"/>
      <c r="J39" s="228"/>
      <c r="L39" s="228"/>
      <c r="N39" s="228"/>
      <c r="P39" s="228"/>
      <c r="R39" s="228"/>
      <c r="T39" s="228"/>
      <c r="V39" s="228"/>
    </row>
    <row r="40" spans="1:23" s="595" customFormat="1">
      <c r="A40" s="228" t="s">
        <v>241</v>
      </c>
      <c r="B40" s="228"/>
      <c r="D40" s="228"/>
      <c r="F40" s="228"/>
      <c r="H40" s="228"/>
      <c r="J40" s="228"/>
      <c r="L40" s="228"/>
      <c r="N40" s="228"/>
      <c r="P40" s="228"/>
      <c r="R40" s="228"/>
      <c r="T40" s="228"/>
      <c r="V40" s="228"/>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5"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vt:lpstr>
      <vt:lpstr>PC by region - YTD</vt:lpstr>
      <vt:lpstr>Life Health</vt:lpstr>
      <vt:lpstr>LH details</vt:lpstr>
      <vt:lpstr>LH details - YTD</vt:lpstr>
      <vt:lpstr>LH by region</vt:lpstr>
      <vt:lpstr>LH by region - YTD</vt:lpstr>
      <vt:lpstr>Asset Management</vt:lpstr>
      <vt:lpstr>Corporate and Other</vt:lpstr>
      <vt:lpstr>Consolidation</vt:lpstr>
      <vt:lpstr>'Allianz Group'!Print_Area</vt:lpstr>
      <vt:lpstr>'Asset allocation'!Print_Area</vt:lpstr>
      <vt:lpstr>'Balance Sheets'!Print_Area</vt:lpstr>
      <vt:lpstr>Consolidation!Print_Area</vt:lpstr>
      <vt:lpstr>'Corporate and Other'!Print_Area</vt:lpstr>
      <vt:lpstr>Index!Print_Area</vt:lpstr>
      <vt:lpstr>'LH by region'!Print_Area</vt:lpstr>
      <vt:lpstr>'LH by region - YTD'!Print_Area</vt:lpstr>
      <vt:lpstr>'LH details'!Print_Area</vt:lpstr>
      <vt:lpstr>'LH details - YTD'!Print_Area</vt:lpstr>
      <vt:lpstr>'Life Health'!Print_Area</vt:lpstr>
      <vt:lpstr>'PC by region'!Print_Area</vt:lpstr>
      <vt:lpstr>'PC by region - YTD'!Print_Area</vt:lpstr>
      <vt:lpstr>'Property-Casualty'!Print_Area</vt:lpstr>
      <vt:lpstr>'Balance Sheets'!Print_Titles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2017-02-13T07:39:18Z</cp:lastPrinted>
  <dcterms:created xsi:type="dcterms:W3CDTF">2004-03-15T17:34:35Z</dcterms:created>
  <dcterms:modified xsi:type="dcterms:W3CDTF">2017-03-08T14:34:00Z</dcterms:modified>
</cp:coreProperties>
</file>